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1"/>
  </bookViews>
  <sheets>
    <sheet name="2022上半年绩效 (调岗)" sheetId="1" r:id="rId1"/>
    <sheet name="2022上半年绩效 (真实) 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'2022上半年绩效 (调岗)'!$A$2:$O$163</definedName>
    <definedName name="_xlnm._FilterDatabase" localSheetId="1" hidden="1">'2022上半年绩效 (真实) '!$A$2:$D$126</definedName>
  </definedNames>
  <calcPr fullCalcOnLoad="1"/>
</workbook>
</file>

<file path=xl/sharedStrings.xml><?xml version="1.0" encoding="utf-8"?>
<sst xmlns="http://schemas.openxmlformats.org/spreadsheetml/2006/main" count="1222" uniqueCount="381">
  <si>
    <t xml:space="preserve">   深圳市升阳升社会工作服务社2022年上半年绩效考核结果</t>
  </si>
  <si>
    <t>序号</t>
  </si>
  <si>
    <t>部门</t>
  </si>
  <si>
    <t>姓名</t>
  </si>
  <si>
    <t>职务</t>
  </si>
  <si>
    <t>入职时间</t>
  </si>
  <si>
    <t>评定分数</t>
  </si>
  <si>
    <t>评定等级</t>
  </si>
  <si>
    <t>考核月数（月）</t>
  </si>
  <si>
    <t>奖金标准
（元/月）</t>
  </si>
  <si>
    <t>合计</t>
  </si>
  <si>
    <t>备注</t>
  </si>
  <si>
    <t>在职岗天数</t>
  </si>
  <si>
    <t>扣减数</t>
  </si>
  <si>
    <t>计效天数</t>
  </si>
  <si>
    <t>总干事室</t>
  </si>
  <si>
    <t>江红妹</t>
  </si>
  <si>
    <t>总干事</t>
  </si>
  <si>
    <r>
      <rPr>
        <sz val="10"/>
        <rFont val="宋体"/>
        <family val="0"/>
      </rPr>
      <t>2002</t>
    </r>
    <r>
      <rPr>
        <sz val="10"/>
        <rFont val="宋体"/>
        <family val="0"/>
      </rPr>
      <t>-</t>
    </r>
    <r>
      <rPr>
        <sz val="10"/>
        <rFont val="宋体"/>
        <family val="0"/>
      </rPr>
      <t>3</t>
    </r>
  </si>
  <si>
    <t>副干事室</t>
  </si>
  <si>
    <t>骆秋菊</t>
  </si>
  <si>
    <t>行政副总干事</t>
  </si>
  <si>
    <r>
      <rPr>
        <sz val="10"/>
        <rFont val="宋体"/>
        <family val="0"/>
      </rPr>
      <t>2014</t>
    </r>
    <r>
      <rPr>
        <sz val="10"/>
        <rFont val="宋体"/>
        <family val="0"/>
      </rPr>
      <t>-</t>
    </r>
    <r>
      <rPr>
        <sz val="10"/>
        <rFont val="宋体"/>
        <family val="0"/>
      </rPr>
      <t>5</t>
    </r>
    <r>
      <rPr>
        <sz val="10"/>
        <rFont val="宋体"/>
        <family val="0"/>
      </rPr>
      <t>-</t>
    </r>
    <r>
      <rPr>
        <sz val="10"/>
        <rFont val="宋体"/>
        <family val="0"/>
      </rPr>
      <t>12</t>
    </r>
  </si>
  <si>
    <t>李东林</t>
  </si>
  <si>
    <t>专业副总干事</t>
  </si>
  <si>
    <t>2022-3-1</t>
  </si>
  <si>
    <t>财务部</t>
  </si>
  <si>
    <t>张亚娟</t>
  </si>
  <si>
    <t>财务专员</t>
  </si>
  <si>
    <r>
      <rPr>
        <sz val="10"/>
        <rFont val="宋体"/>
        <family val="0"/>
      </rPr>
      <t>2014</t>
    </r>
    <r>
      <rPr>
        <sz val="10"/>
        <rFont val="宋体"/>
        <family val="0"/>
      </rPr>
      <t>-</t>
    </r>
    <r>
      <rPr>
        <sz val="10"/>
        <rFont val="宋体"/>
        <family val="0"/>
      </rPr>
      <t>3</t>
    </r>
    <r>
      <rPr>
        <sz val="10"/>
        <rFont val="宋体"/>
        <family val="0"/>
      </rPr>
      <t>-</t>
    </r>
    <r>
      <rPr>
        <sz val="10"/>
        <rFont val="宋体"/>
        <family val="0"/>
      </rPr>
      <t>10</t>
    </r>
  </si>
  <si>
    <t>1月份产假31天，2月份产假28天，3月份产假10天</t>
  </si>
  <si>
    <t>产假：2021.9.14-2022.3.10</t>
  </si>
  <si>
    <t>叶丹红</t>
  </si>
  <si>
    <t>财务主管</t>
  </si>
  <si>
    <t>2021-9-13</t>
  </si>
  <si>
    <t>5月份病假0.5天，6月份事假2.5天</t>
  </si>
  <si>
    <t>张洁茹</t>
  </si>
  <si>
    <t>会计</t>
  </si>
  <si>
    <t>2021-9-28</t>
  </si>
  <si>
    <t>李秀雯</t>
  </si>
  <si>
    <t>出纳</t>
  </si>
  <si>
    <r>
      <rPr>
        <sz val="10"/>
        <rFont val="宋体"/>
        <family val="0"/>
      </rPr>
      <t>2</t>
    </r>
    <r>
      <rPr>
        <sz val="10"/>
        <rFont val="宋体"/>
        <family val="0"/>
      </rPr>
      <t>021-10-28</t>
    </r>
  </si>
  <si>
    <t>1月份事假1天，6月份事假1天</t>
  </si>
  <si>
    <t>培训部</t>
  </si>
  <si>
    <t>赵文丽</t>
  </si>
  <si>
    <t>初级督导</t>
  </si>
  <si>
    <r>
      <rPr>
        <sz val="10"/>
        <rFont val="宋体"/>
        <family val="0"/>
      </rPr>
      <t>20</t>
    </r>
    <r>
      <rPr>
        <sz val="10"/>
        <rFont val="宋体"/>
        <family val="0"/>
      </rPr>
      <t>22</t>
    </r>
    <r>
      <rPr>
        <sz val="10"/>
        <rFont val="宋体"/>
        <family val="0"/>
      </rPr>
      <t>-</t>
    </r>
    <r>
      <rPr>
        <sz val="10"/>
        <rFont val="宋体"/>
        <family val="0"/>
      </rPr>
      <t>1</t>
    </r>
    <r>
      <rPr>
        <sz val="10"/>
        <rFont val="宋体"/>
        <family val="0"/>
      </rPr>
      <t>-1</t>
    </r>
  </si>
  <si>
    <t>服务部</t>
  </si>
  <si>
    <t>杨晨</t>
  </si>
  <si>
    <t>服务部副总监</t>
  </si>
  <si>
    <t>2022-3-7</t>
  </si>
  <si>
    <t>项目部</t>
  </si>
  <si>
    <t>唐玫瑰</t>
  </si>
  <si>
    <t>培训部总监</t>
  </si>
  <si>
    <r>
      <rPr>
        <sz val="10"/>
        <rFont val="宋体"/>
        <family val="0"/>
      </rPr>
      <t>2017</t>
    </r>
    <r>
      <rPr>
        <sz val="10"/>
        <rFont val="宋体"/>
        <family val="0"/>
      </rPr>
      <t>-</t>
    </r>
    <r>
      <rPr>
        <sz val="10"/>
        <rFont val="宋体"/>
        <family val="0"/>
      </rPr>
      <t>9</t>
    </r>
    <r>
      <rPr>
        <sz val="10"/>
        <rFont val="宋体"/>
        <family val="0"/>
      </rPr>
      <t>-</t>
    </r>
    <r>
      <rPr>
        <sz val="10"/>
        <rFont val="宋体"/>
        <family val="0"/>
      </rPr>
      <t>26</t>
    </r>
  </si>
  <si>
    <t>王文静</t>
  </si>
  <si>
    <t>项目主管</t>
  </si>
  <si>
    <r>
      <rPr>
        <sz val="10"/>
        <rFont val="宋体"/>
        <family val="0"/>
      </rPr>
      <t>2018</t>
    </r>
    <r>
      <rPr>
        <sz val="10"/>
        <rFont val="宋体"/>
        <family val="0"/>
      </rPr>
      <t>-</t>
    </r>
    <r>
      <rPr>
        <sz val="10"/>
        <rFont val="宋体"/>
        <family val="0"/>
      </rPr>
      <t>3</t>
    </r>
    <r>
      <rPr>
        <sz val="10"/>
        <rFont val="宋体"/>
        <family val="0"/>
      </rPr>
      <t>-</t>
    </r>
    <r>
      <rPr>
        <sz val="10"/>
        <rFont val="宋体"/>
        <family val="0"/>
      </rPr>
      <t>1</t>
    </r>
  </si>
  <si>
    <t>1月份事假0.5天，3月份产假18天，4月份产假30天，5月份产假31天，6月份产假30天</t>
  </si>
  <si>
    <t>产假时间2022年3月14日-2022年9月23日</t>
  </si>
  <si>
    <t>李欢欢</t>
  </si>
  <si>
    <t>项目部副总监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</si>
  <si>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-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  <r>
      <rPr>
        <sz val="10"/>
        <rFont val="宋体"/>
        <family val="0"/>
      </rPr>
      <t>17</t>
    </r>
  </si>
  <si>
    <t>行政部</t>
  </si>
  <si>
    <t>何嘉慧</t>
  </si>
  <si>
    <t>行政人事部总监</t>
  </si>
  <si>
    <t>肖贤慧</t>
  </si>
  <si>
    <t>行政人事专员</t>
  </si>
  <si>
    <t>5月份事假1天</t>
  </si>
  <si>
    <t>2022.4.1转正</t>
  </si>
  <si>
    <t>胡运辉</t>
  </si>
  <si>
    <t>司机</t>
  </si>
  <si>
    <t>厦门赤土社社区营造</t>
  </si>
  <si>
    <t>林莉莉</t>
  </si>
  <si>
    <t>一线社工</t>
  </si>
  <si>
    <r>
      <rPr>
        <sz val="10"/>
        <rFont val="宋体"/>
        <family val="0"/>
      </rPr>
      <t>2021</t>
    </r>
    <r>
      <rPr>
        <sz val="10"/>
        <rFont val="宋体"/>
        <family val="0"/>
      </rPr>
      <t>-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  <r>
      <rPr>
        <sz val="10"/>
        <rFont val="宋体"/>
        <family val="0"/>
      </rPr>
      <t>7</t>
    </r>
  </si>
  <si>
    <t>厦门下陈社社区营造</t>
  </si>
  <si>
    <t>周玲沥</t>
  </si>
  <si>
    <t>2022-5-23</t>
  </si>
  <si>
    <t>2022.6.22转正</t>
  </si>
  <si>
    <t>宝安信访维稳</t>
  </si>
  <si>
    <t>李洁</t>
  </si>
  <si>
    <t>2020-3-4</t>
  </si>
  <si>
    <t>黄渭庭</t>
  </si>
  <si>
    <t>2021-9-1</t>
  </si>
  <si>
    <t>蛇口垃圾分类</t>
  </si>
  <si>
    <t>林少芳</t>
  </si>
  <si>
    <t>岗位社工</t>
  </si>
  <si>
    <t>2022-5-13</t>
  </si>
  <si>
    <t>李镇钟</t>
  </si>
  <si>
    <t>2020-8-11</t>
  </si>
  <si>
    <t>松坪小屋</t>
  </si>
  <si>
    <t>穆冠宇</t>
  </si>
  <si>
    <t>2022-4-21</t>
  </si>
  <si>
    <t>2022.5.20转正</t>
  </si>
  <si>
    <t>南山残联岗位</t>
  </si>
  <si>
    <t>邱思敏</t>
  </si>
  <si>
    <t>小组长</t>
  </si>
  <si>
    <t>2021-11-20</t>
  </si>
  <si>
    <t>周春杏</t>
  </si>
  <si>
    <t>黄小萍</t>
  </si>
  <si>
    <t>陈卡灵</t>
  </si>
  <si>
    <t>李丽凤</t>
  </si>
  <si>
    <t>黄文斌</t>
  </si>
  <si>
    <t>曾叶常</t>
  </si>
  <si>
    <t>林子尧</t>
  </si>
  <si>
    <t>倪衡珠</t>
  </si>
  <si>
    <t>谭焕仪</t>
  </si>
  <si>
    <r>
      <rPr>
        <sz val="10"/>
        <rFont val="宋体"/>
        <family val="0"/>
      </rPr>
      <t>2</t>
    </r>
    <r>
      <rPr>
        <sz val="10"/>
        <rFont val="宋体"/>
        <family val="0"/>
      </rPr>
      <t>021-11-20</t>
    </r>
  </si>
  <si>
    <t>2022.5.20离职</t>
  </si>
  <si>
    <t>王莎</t>
  </si>
  <si>
    <t>2022.5.23离职</t>
  </si>
  <si>
    <t>贺敏燊</t>
  </si>
  <si>
    <t>2022-6-20</t>
  </si>
  <si>
    <t>雷岭社区</t>
  </si>
  <si>
    <t>胡卓</t>
  </si>
  <si>
    <t>中心主任</t>
  </si>
  <si>
    <r>
      <rPr>
        <sz val="10"/>
        <rFont val="宋体"/>
        <family val="0"/>
      </rPr>
      <t>2</t>
    </r>
    <r>
      <rPr>
        <sz val="10"/>
        <rFont val="宋体"/>
        <family val="0"/>
      </rPr>
      <t>022-1-25</t>
    </r>
  </si>
  <si>
    <t>2022.2.25转正</t>
  </si>
  <si>
    <t>郑沣玮</t>
  </si>
  <si>
    <t>2022-4-19</t>
  </si>
  <si>
    <t>2022.5.19转正</t>
  </si>
  <si>
    <t>杨雪娇</t>
  </si>
  <si>
    <t>2022-5-10</t>
  </si>
  <si>
    <t>2022.6.10转正</t>
  </si>
  <si>
    <t>白洁</t>
  </si>
  <si>
    <t>2022-5-20</t>
  </si>
  <si>
    <t>2022.6.20转正</t>
  </si>
  <si>
    <t>廖伟尊</t>
  </si>
  <si>
    <t>行政辅助</t>
  </si>
  <si>
    <t>2022-5-9</t>
  </si>
  <si>
    <t>6月份病假3天</t>
  </si>
  <si>
    <t>2022.6.9转正</t>
  </si>
  <si>
    <t>上芬社区</t>
  </si>
  <si>
    <t>柯亚枚</t>
  </si>
  <si>
    <r>
      <rPr>
        <sz val="10"/>
        <rFont val="宋体"/>
        <family val="0"/>
      </rPr>
      <t>2</t>
    </r>
    <r>
      <rPr>
        <sz val="10"/>
        <rFont val="宋体"/>
        <family val="0"/>
      </rPr>
      <t>021-9-23</t>
    </r>
  </si>
  <si>
    <t>唐凤娟</t>
  </si>
  <si>
    <r>
      <rPr>
        <sz val="10"/>
        <rFont val="宋体"/>
        <family val="0"/>
      </rPr>
      <t>2019</t>
    </r>
    <r>
      <rPr>
        <sz val="10"/>
        <rFont val="宋体"/>
        <family val="0"/>
      </rPr>
      <t>-</t>
    </r>
    <r>
      <rPr>
        <sz val="10"/>
        <rFont val="宋体"/>
        <family val="0"/>
      </rPr>
      <t>12</t>
    </r>
    <r>
      <rPr>
        <sz val="10"/>
        <rFont val="宋体"/>
        <family val="0"/>
      </rPr>
      <t>-</t>
    </r>
    <r>
      <rPr>
        <sz val="10"/>
        <rFont val="宋体"/>
        <family val="0"/>
      </rPr>
      <t>30</t>
    </r>
  </si>
  <si>
    <t>钟秋容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</si>
  <si>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-</t>
    </r>
    <r>
      <rPr>
        <sz val="10"/>
        <rFont val="宋体"/>
        <family val="0"/>
      </rPr>
      <t>12</t>
    </r>
    <r>
      <rPr>
        <sz val="10"/>
        <rFont val="宋体"/>
        <family val="0"/>
      </rPr>
      <t>-</t>
    </r>
    <r>
      <rPr>
        <sz val="10"/>
        <rFont val="宋体"/>
        <family val="0"/>
      </rPr>
      <t>1</t>
    </r>
  </si>
  <si>
    <t>张素晖</t>
  </si>
  <si>
    <r>
      <rPr>
        <sz val="10"/>
        <rFont val="宋体"/>
        <family val="0"/>
      </rPr>
      <t>2</t>
    </r>
    <r>
      <rPr>
        <sz val="10"/>
        <rFont val="宋体"/>
        <family val="0"/>
      </rPr>
      <t>021-9-1</t>
    </r>
  </si>
  <si>
    <t>李清雅</t>
  </si>
  <si>
    <t>2021-4-2</t>
  </si>
  <si>
    <t>2月份产假20天，3月份产假31天，4月份产假30天，5月份产假31天，6月份产假30天</t>
  </si>
  <si>
    <t xml:space="preserve">2022年2月9日-2022年8月5日休产假
</t>
  </si>
  <si>
    <t>龙塘社区</t>
  </si>
  <si>
    <t>张志达</t>
  </si>
  <si>
    <t>2022.5.21转正</t>
  </si>
  <si>
    <t>刘玲</t>
  </si>
  <si>
    <t>中心副主任</t>
  </si>
  <si>
    <t>张泽基</t>
  </si>
  <si>
    <t>2022-1-4</t>
  </si>
  <si>
    <t>2022.2.4转正</t>
  </si>
  <si>
    <t>刘宝华</t>
  </si>
  <si>
    <r>
      <rPr>
        <sz val="10"/>
        <rFont val="宋体"/>
        <family val="0"/>
      </rPr>
      <t>2</t>
    </r>
    <r>
      <rPr>
        <sz val="10"/>
        <rFont val="宋体"/>
        <family val="0"/>
      </rPr>
      <t>021-10-27</t>
    </r>
  </si>
  <si>
    <t>李琛</t>
  </si>
  <si>
    <r>
      <rPr>
        <sz val="10"/>
        <rFont val="宋体"/>
        <family val="0"/>
      </rPr>
      <t>2021</t>
    </r>
    <r>
      <rPr>
        <sz val="10"/>
        <rFont val="宋体"/>
        <family val="0"/>
      </rPr>
      <t>-</t>
    </r>
    <r>
      <rPr>
        <sz val="10"/>
        <rFont val="宋体"/>
        <family val="0"/>
      </rPr>
      <t>3</t>
    </r>
    <r>
      <rPr>
        <sz val="10"/>
        <rFont val="宋体"/>
        <family val="0"/>
      </rPr>
      <t>-</t>
    </r>
    <r>
      <rPr>
        <sz val="10"/>
        <rFont val="宋体"/>
        <family val="0"/>
      </rPr>
      <t>3</t>
    </r>
  </si>
  <si>
    <t>湾厦社区</t>
  </si>
  <si>
    <t>赖春苗</t>
  </si>
  <si>
    <r>
      <rPr>
        <sz val="10"/>
        <rFont val="宋体"/>
        <family val="0"/>
      </rPr>
      <t>2018</t>
    </r>
    <r>
      <rPr>
        <sz val="10"/>
        <rFont val="宋体"/>
        <family val="0"/>
      </rPr>
      <t>-</t>
    </r>
    <r>
      <rPr>
        <sz val="10"/>
        <rFont val="宋体"/>
        <family val="0"/>
      </rPr>
      <t>8</t>
    </r>
    <r>
      <rPr>
        <sz val="10"/>
        <rFont val="宋体"/>
        <family val="0"/>
      </rPr>
      <t>-</t>
    </r>
    <r>
      <rPr>
        <sz val="10"/>
        <rFont val="宋体"/>
        <family val="0"/>
      </rPr>
      <t>6</t>
    </r>
  </si>
  <si>
    <t>郭志洪</t>
  </si>
  <si>
    <r>
      <rPr>
        <sz val="10"/>
        <rFont val="宋体"/>
        <family val="0"/>
      </rPr>
      <t>2018</t>
    </r>
    <r>
      <rPr>
        <sz val="10"/>
        <rFont val="宋体"/>
        <family val="0"/>
      </rPr>
      <t>-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  <r>
      <rPr>
        <sz val="10"/>
        <rFont val="宋体"/>
        <family val="0"/>
      </rPr>
      <t>23</t>
    </r>
  </si>
  <si>
    <t>徐琳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</si>
  <si>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-</t>
    </r>
    <r>
      <rPr>
        <sz val="10"/>
        <rFont val="宋体"/>
        <family val="0"/>
      </rPr>
      <t>8</t>
    </r>
    <r>
      <rPr>
        <sz val="10"/>
        <rFont val="宋体"/>
        <family val="0"/>
      </rPr>
      <t>-</t>
    </r>
    <r>
      <rPr>
        <sz val="10"/>
        <rFont val="宋体"/>
        <family val="0"/>
      </rPr>
      <t>3</t>
    </r>
  </si>
  <si>
    <t>周泽明</t>
  </si>
  <si>
    <t>祁世博</t>
  </si>
  <si>
    <t>2022-1-8</t>
  </si>
  <si>
    <t>2022.2.8</t>
  </si>
  <si>
    <t>海滨社区</t>
  </si>
  <si>
    <t>王玲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</si>
  <si>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-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  <r>
      <rPr>
        <sz val="10"/>
        <rFont val="宋体"/>
        <family val="0"/>
      </rPr>
      <t>1</t>
    </r>
  </si>
  <si>
    <t>李娟</t>
  </si>
  <si>
    <t>陈秀巧</t>
  </si>
  <si>
    <r>
      <rPr>
        <sz val="10"/>
        <rFont val="宋体"/>
        <family val="0"/>
      </rPr>
      <t>2</t>
    </r>
    <r>
      <rPr>
        <sz val="10"/>
        <rFont val="宋体"/>
        <family val="0"/>
      </rPr>
      <t>021-8-12</t>
    </r>
  </si>
  <si>
    <t>6月份病假4天</t>
  </si>
  <si>
    <t>2020-7-17</t>
  </si>
  <si>
    <t>车妍妍</t>
  </si>
  <si>
    <t>2022-6-28</t>
  </si>
  <si>
    <t>未转正不参与绩效评估</t>
  </si>
  <si>
    <t>何丽珊</t>
  </si>
  <si>
    <r>
      <rPr>
        <sz val="10"/>
        <rFont val="宋体"/>
        <family val="0"/>
      </rPr>
      <t>2</t>
    </r>
    <r>
      <rPr>
        <sz val="10"/>
        <rFont val="宋体"/>
        <family val="0"/>
      </rPr>
      <t>021-9-22</t>
    </r>
  </si>
  <si>
    <t>南水社区</t>
  </si>
  <si>
    <t>陈品宇</t>
  </si>
  <si>
    <r>
      <rPr>
        <sz val="10"/>
        <rFont val="宋体"/>
        <family val="0"/>
      </rPr>
      <t>2021</t>
    </r>
    <r>
      <rPr>
        <sz val="10"/>
        <rFont val="宋体"/>
        <family val="0"/>
      </rPr>
      <t>-</t>
    </r>
    <r>
      <rPr>
        <sz val="10"/>
        <rFont val="宋体"/>
        <family val="0"/>
      </rPr>
      <t>6</t>
    </r>
    <r>
      <rPr>
        <sz val="10"/>
        <rFont val="宋体"/>
        <family val="0"/>
      </rPr>
      <t>-</t>
    </r>
    <r>
      <rPr>
        <sz val="10"/>
        <rFont val="宋体"/>
        <family val="0"/>
      </rPr>
      <t>29</t>
    </r>
  </si>
  <si>
    <t>刘芬</t>
  </si>
  <si>
    <t>2017-7-1</t>
  </si>
  <si>
    <t>2022.3.31离职</t>
  </si>
  <si>
    <t>郭哲玉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</si>
  <si>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-</t>
    </r>
    <r>
      <rPr>
        <sz val="10"/>
        <rFont val="宋体"/>
        <family val="0"/>
      </rPr>
      <t>10</t>
    </r>
    <r>
      <rPr>
        <sz val="10"/>
        <rFont val="宋体"/>
        <family val="0"/>
      </rPr>
      <t>-</t>
    </r>
    <r>
      <rPr>
        <sz val="10"/>
        <rFont val="宋体"/>
        <family val="0"/>
      </rPr>
      <t>26</t>
    </r>
  </si>
  <si>
    <t>1月份产假20天，2月份产假28天，3月份产假31天，4月份产假30天，5月份产假31天，6月份产假30天</t>
  </si>
  <si>
    <t xml:space="preserve">产假：2022.1.11-2022.7.7
</t>
  </si>
  <si>
    <t>孟令红</t>
  </si>
  <si>
    <r>
      <rPr>
        <sz val="10"/>
        <rFont val="宋体"/>
        <family val="0"/>
      </rPr>
      <t>2</t>
    </r>
    <r>
      <rPr>
        <sz val="10"/>
        <rFont val="宋体"/>
        <family val="0"/>
      </rPr>
      <t>021-11-1</t>
    </r>
  </si>
  <si>
    <t>2022-1-1</t>
  </si>
  <si>
    <t>徐陈飒</t>
  </si>
  <si>
    <t>2022-6-27</t>
  </si>
  <si>
    <t>未转正不参与绩效考核</t>
  </si>
  <si>
    <t>欧阳诗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</si>
  <si>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-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  <r>
      <rPr>
        <sz val="10"/>
        <rFont val="宋体"/>
        <family val="0"/>
      </rPr>
      <t>3</t>
    </r>
  </si>
  <si>
    <t>荔湾社区</t>
  </si>
  <si>
    <t>黄增妹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</si>
  <si>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-</t>
    </r>
    <r>
      <rPr>
        <sz val="10"/>
        <rFont val="宋体"/>
        <family val="0"/>
      </rPr>
      <t>8</t>
    </r>
    <r>
      <rPr>
        <sz val="10"/>
        <rFont val="宋体"/>
        <family val="0"/>
      </rPr>
      <t>-</t>
    </r>
    <r>
      <rPr>
        <sz val="10"/>
        <rFont val="宋体"/>
        <family val="0"/>
      </rPr>
      <t>1</t>
    </r>
  </si>
  <si>
    <t>何思泉</t>
  </si>
  <si>
    <r>
      <rPr>
        <sz val="10"/>
        <rFont val="宋体"/>
        <family val="0"/>
      </rPr>
      <t>2017</t>
    </r>
    <r>
      <rPr>
        <sz val="10"/>
        <rFont val="宋体"/>
        <family val="0"/>
      </rPr>
      <t>-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  <r>
      <rPr>
        <sz val="10"/>
        <rFont val="宋体"/>
        <family val="0"/>
      </rPr>
      <t>1</t>
    </r>
  </si>
  <si>
    <t>章兆</t>
  </si>
  <si>
    <t>2021-5-7</t>
  </si>
  <si>
    <t>张文平</t>
  </si>
  <si>
    <r>
      <rPr>
        <sz val="10"/>
        <rFont val="宋体"/>
        <family val="0"/>
      </rPr>
      <t>2</t>
    </r>
    <r>
      <rPr>
        <sz val="10"/>
        <rFont val="宋体"/>
        <family val="0"/>
      </rPr>
      <t>021-12-13</t>
    </r>
  </si>
  <si>
    <t>1月份事假1天</t>
  </si>
  <si>
    <t>2022.1.13转正</t>
  </si>
  <si>
    <t>庄日昇</t>
  </si>
  <si>
    <r>
      <rPr>
        <sz val="10"/>
        <rFont val="宋体"/>
        <family val="0"/>
      </rPr>
      <t>2021</t>
    </r>
    <r>
      <rPr>
        <sz val="10"/>
        <rFont val="宋体"/>
        <family val="0"/>
      </rPr>
      <t>-</t>
    </r>
    <r>
      <rPr>
        <sz val="10"/>
        <rFont val="宋体"/>
        <family val="0"/>
      </rPr>
      <t>2</t>
    </r>
    <r>
      <rPr>
        <sz val="10"/>
        <rFont val="宋体"/>
        <family val="0"/>
      </rPr>
      <t>-</t>
    </r>
    <r>
      <rPr>
        <sz val="10"/>
        <rFont val="宋体"/>
        <family val="0"/>
      </rPr>
      <t>18</t>
    </r>
  </si>
  <si>
    <t>月亮湾社区</t>
  </si>
  <si>
    <t>姜莹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</si>
  <si>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-</t>
    </r>
    <r>
      <rPr>
        <sz val="10"/>
        <rFont val="宋体"/>
        <family val="0"/>
      </rPr>
      <t>12</t>
    </r>
    <r>
      <rPr>
        <sz val="10"/>
        <rFont val="宋体"/>
        <family val="0"/>
      </rPr>
      <t>-</t>
    </r>
    <r>
      <rPr>
        <sz val="10"/>
        <rFont val="宋体"/>
        <family val="0"/>
      </rPr>
      <t>4</t>
    </r>
  </si>
  <si>
    <t>李亮</t>
  </si>
  <si>
    <t>离职</t>
  </si>
  <si>
    <t>谭英</t>
  </si>
  <si>
    <t>谢紫君</t>
  </si>
  <si>
    <r>
      <rPr>
        <sz val="10"/>
        <rFont val="宋体"/>
        <family val="0"/>
      </rPr>
      <t>2021</t>
    </r>
    <r>
      <rPr>
        <sz val="10"/>
        <rFont val="宋体"/>
        <family val="0"/>
      </rPr>
      <t>-</t>
    </r>
    <r>
      <rPr>
        <sz val="10"/>
        <rFont val="宋体"/>
        <family val="0"/>
      </rPr>
      <t>3</t>
    </r>
    <r>
      <rPr>
        <sz val="10"/>
        <rFont val="宋体"/>
        <family val="0"/>
      </rPr>
      <t>-</t>
    </r>
    <r>
      <rPr>
        <sz val="10"/>
        <rFont val="宋体"/>
        <family val="0"/>
      </rPr>
      <t>8</t>
    </r>
  </si>
  <si>
    <t>刘翠芬</t>
  </si>
  <si>
    <t>2022-5-5</t>
  </si>
  <si>
    <t>杨晓倩</t>
  </si>
  <si>
    <t>2022-5-19</t>
  </si>
  <si>
    <t>2022.6.18转正</t>
  </si>
  <si>
    <t>白石洲东社区</t>
  </si>
  <si>
    <t>向维</t>
  </si>
  <si>
    <t>2020-7-4</t>
  </si>
  <si>
    <t>钟琳婷</t>
  </si>
  <si>
    <t>梁泳然</t>
  </si>
  <si>
    <t>2021-3-3</t>
  </si>
  <si>
    <t>李清丽</t>
  </si>
  <si>
    <t>2021-3-1</t>
  </si>
  <si>
    <t>王惠云</t>
  </si>
  <si>
    <t>2022-2-15</t>
  </si>
  <si>
    <t>2022.6.24离职，未提交</t>
  </si>
  <si>
    <t>调岗</t>
  </si>
  <si>
    <t>华夏街社区</t>
  </si>
  <si>
    <t>吴凌涛</t>
  </si>
  <si>
    <t>2021-12-7</t>
  </si>
  <si>
    <t>2022.1.7转正</t>
  </si>
  <si>
    <t>洪雯倩</t>
  </si>
  <si>
    <r>
      <rPr>
        <sz val="10"/>
        <rFont val="宋体"/>
        <family val="0"/>
      </rPr>
      <t>2018</t>
    </r>
    <r>
      <rPr>
        <sz val="10"/>
        <rFont val="宋体"/>
        <family val="0"/>
      </rPr>
      <t>-</t>
    </r>
    <r>
      <rPr>
        <sz val="10"/>
        <rFont val="宋体"/>
        <family val="0"/>
      </rPr>
      <t>11</t>
    </r>
    <r>
      <rPr>
        <sz val="10"/>
        <rFont val="宋体"/>
        <family val="0"/>
      </rPr>
      <t>-</t>
    </r>
    <r>
      <rPr>
        <sz val="10"/>
        <rFont val="宋体"/>
        <family val="0"/>
      </rPr>
      <t>26</t>
    </r>
  </si>
  <si>
    <t>钟义凯</t>
  </si>
  <si>
    <t>还在试用期不参与绩效</t>
  </si>
  <si>
    <t>陈哲锐</t>
  </si>
  <si>
    <t>2020-7-14</t>
  </si>
  <si>
    <t>2022.6.23离职</t>
  </si>
  <si>
    <t>钟月星</t>
  </si>
  <si>
    <t>2022-5-11</t>
  </si>
  <si>
    <t>吴明浩</t>
  </si>
  <si>
    <t>高发社区</t>
  </si>
  <si>
    <t>彭丽君</t>
  </si>
  <si>
    <t xml:space="preserve">产假2021年10月11日-2022年4月6日
</t>
  </si>
  <si>
    <t>李秀川</t>
  </si>
  <si>
    <t>刘雪丽</t>
  </si>
  <si>
    <t>吴秋月</t>
  </si>
  <si>
    <r>
      <rPr>
        <sz val="10"/>
        <rFont val="宋体"/>
        <family val="0"/>
      </rPr>
      <t>2021</t>
    </r>
    <r>
      <rPr>
        <sz val="10"/>
        <rFont val="宋体"/>
        <family val="0"/>
      </rPr>
      <t>-</t>
    </r>
    <r>
      <rPr>
        <sz val="10"/>
        <rFont val="宋体"/>
        <family val="0"/>
      </rPr>
      <t>3</t>
    </r>
    <r>
      <rPr>
        <sz val="10"/>
        <rFont val="宋体"/>
        <family val="0"/>
      </rPr>
      <t>-</t>
    </r>
    <r>
      <rPr>
        <sz val="10"/>
        <rFont val="宋体"/>
        <family val="0"/>
      </rPr>
      <t>9</t>
    </r>
  </si>
  <si>
    <t>邓丹萍</t>
  </si>
  <si>
    <t>2021-8-18</t>
  </si>
  <si>
    <t>新塘社区</t>
  </si>
  <si>
    <t>虞沛涵</t>
  </si>
  <si>
    <r>
      <rPr>
        <sz val="10"/>
        <rFont val="宋体"/>
        <family val="0"/>
      </rPr>
      <t>2021</t>
    </r>
    <r>
      <rPr>
        <sz val="10"/>
        <rFont val="宋体"/>
        <family val="0"/>
      </rPr>
      <t>-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  <r>
      <rPr>
        <sz val="10"/>
        <rFont val="宋体"/>
        <family val="0"/>
      </rPr>
      <t>5</t>
    </r>
  </si>
  <si>
    <t>曾茂成</t>
  </si>
  <si>
    <t>2022-6-14</t>
  </si>
  <si>
    <t>买吾兰江·买买提</t>
  </si>
  <si>
    <t>2022-1-6</t>
  </si>
  <si>
    <t>2022.6.9离职，未提交</t>
  </si>
  <si>
    <t>宁庆卫</t>
  </si>
  <si>
    <t>黄倩缨</t>
  </si>
  <si>
    <t>涂镇铃</t>
  </si>
  <si>
    <t>2022-3-25</t>
  </si>
  <si>
    <t>2022.4.25转正</t>
  </si>
  <si>
    <t>笋岗社区</t>
  </si>
  <si>
    <t>陈兴杰</t>
  </si>
  <si>
    <r>
      <rPr>
        <sz val="10"/>
        <rFont val="宋体"/>
        <family val="0"/>
      </rPr>
      <t>2</t>
    </r>
    <r>
      <rPr>
        <sz val="10"/>
        <rFont val="宋体"/>
        <family val="0"/>
      </rPr>
      <t>021-11-26</t>
    </r>
  </si>
  <si>
    <t>黄栎</t>
  </si>
  <si>
    <r>
      <rPr>
        <sz val="10"/>
        <rFont val="宋体"/>
        <family val="0"/>
      </rPr>
      <t>2016</t>
    </r>
    <r>
      <rPr>
        <sz val="10"/>
        <rFont val="宋体"/>
        <family val="0"/>
      </rPr>
      <t>-</t>
    </r>
    <r>
      <rPr>
        <sz val="10"/>
        <rFont val="宋体"/>
        <family val="0"/>
      </rPr>
      <t>12</t>
    </r>
    <r>
      <rPr>
        <sz val="10"/>
        <rFont val="宋体"/>
        <family val="0"/>
      </rPr>
      <t>-</t>
    </r>
    <r>
      <rPr>
        <sz val="10"/>
        <rFont val="宋体"/>
        <family val="0"/>
      </rPr>
      <t>7</t>
    </r>
  </si>
  <si>
    <t>汪美云</t>
  </si>
  <si>
    <t>何稻</t>
  </si>
  <si>
    <t>2021-12-20</t>
  </si>
  <si>
    <t>林月兰</t>
  </si>
  <si>
    <t>2021-5-6</t>
  </si>
  <si>
    <t>田心社区</t>
  </si>
  <si>
    <t>张潇文</t>
  </si>
  <si>
    <r>
      <rPr>
        <sz val="10"/>
        <rFont val="宋体"/>
        <family val="0"/>
      </rPr>
      <t>2017</t>
    </r>
    <r>
      <rPr>
        <sz val="10"/>
        <rFont val="宋体"/>
        <family val="0"/>
      </rPr>
      <t>-</t>
    </r>
    <r>
      <rPr>
        <sz val="10"/>
        <rFont val="宋体"/>
        <family val="0"/>
      </rPr>
      <t>5</t>
    </r>
    <r>
      <rPr>
        <sz val="10"/>
        <rFont val="宋体"/>
        <family val="0"/>
      </rPr>
      <t>-</t>
    </r>
    <r>
      <rPr>
        <sz val="10"/>
        <rFont val="宋体"/>
        <family val="0"/>
      </rPr>
      <t>4</t>
    </r>
  </si>
  <si>
    <t>梁柱强</t>
  </si>
  <si>
    <t>谢玲玲</t>
  </si>
  <si>
    <t>李变</t>
  </si>
  <si>
    <t>2021-9-30</t>
  </si>
  <si>
    <t>郑广珍</t>
  </si>
  <si>
    <t>2020-7-1</t>
  </si>
  <si>
    <t>东门社区</t>
  </si>
  <si>
    <t>张新悦</t>
  </si>
  <si>
    <t>5月份病假5天</t>
  </si>
  <si>
    <t>产假时间2022年6月16日-2022年12月10日</t>
  </si>
  <si>
    <t>吴晓丽</t>
  </si>
  <si>
    <t>2021-4-25</t>
  </si>
  <si>
    <t>侯晓冬</t>
  </si>
  <si>
    <t>郑文茵</t>
  </si>
  <si>
    <r>
      <rPr>
        <sz val="10"/>
        <rFont val="宋体"/>
        <family val="0"/>
      </rPr>
      <t>2</t>
    </r>
    <r>
      <rPr>
        <sz val="10"/>
        <rFont val="宋体"/>
        <family val="0"/>
      </rPr>
      <t>021-9-18</t>
    </r>
  </si>
  <si>
    <t>李红霞</t>
  </si>
  <si>
    <t>螺岭社区</t>
  </si>
  <si>
    <t>谭静</t>
  </si>
  <si>
    <r>
      <rPr>
        <sz val="10"/>
        <rFont val="宋体"/>
        <family val="0"/>
      </rPr>
      <t>2014</t>
    </r>
    <r>
      <rPr>
        <sz val="10"/>
        <rFont val="宋体"/>
        <family val="0"/>
      </rPr>
      <t>-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  <r>
      <rPr>
        <sz val="10"/>
        <rFont val="宋体"/>
        <family val="0"/>
      </rPr>
      <t>1</t>
    </r>
  </si>
  <si>
    <t>黄小仪</t>
  </si>
  <si>
    <r>
      <rPr>
        <sz val="10"/>
        <rFont val="宋体"/>
        <family val="0"/>
      </rPr>
      <t>2017</t>
    </r>
    <r>
      <rPr>
        <sz val="10"/>
        <rFont val="宋体"/>
        <family val="0"/>
      </rPr>
      <t>-</t>
    </r>
    <r>
      <rPr>
        <sz val="10"/>
        <rFont val="宋体"/>
        <family val="0"/>
      </rPr>
      <t>4</t>
    </r>
    <r>
      <rPr>
        <sz val="10"/>
        <rFont val="宋体"/>
        <family val="0"/>
      </rPr>
      <t>-</t>
    </r>
    <r>
      <rPr>
        <sz val="10"/>
        <rFont val="宋体"/>
        <family val="0"/>
      </rPr>
      <t>21</t>
    </r>
  </si>
  <si>
    <t>梁国辉</t>
  </si>
  <si>
    <t>余雨桑</t>
  </si>
  <si>
    <r>
      <rPr>
        <sz val="10"/>
        <rFont val="宋体"/>
        <family val="0"/>
      </rPr>
      <t>2021</t>
    </r>
    <r>
      <rPr>
        <sz val="10"/>
        <rFont val="宋体"/>
        <family val="0"/>
      </rPr>
      <t>-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  <r>
      <rPr>
        <sz val="10"/>
        <rFont val="宋体"/>
        <family val="0"/>
      </rPr>
      <t>21</t>
    </r>
  </si>
  <si>
    <t>李建强</t>
  </si>
  <si>
    <t>2021-8-16</t>
  </si>
  <si>
    <t>百旺社区</t>
  </si>
  <si>
    <t>杨丽丽</t>
  </si>
  <si>
    <r>
      <rPr>
        <sz val="10"/>
        <rFont val="宋体"/>
        <family val="0"/>
      </rPr>
      <t>2021</t>
    </r>
    <r>
      <rPr>
        <sz val="10"/>
        <rFont val="宋体"/>
        <family val="0"/>
      </rPr>
      <t>-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  <r>
      <rPr>
        <sz val="10"/>
        <rFont val="宋体"/>
        <family val="0"/>
      </rPr>
      <t>4</t>
    </r>
  </si>
  <si>
    <t>（留岗人员）百旺绩效发放按每个人2/1月工资（半年度），需财务部确认</t>
  </si>
  <si>
    <t>游青青</t>
  </si>
  <si>
    <t>梁泉海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</si>
  <si>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-</t>
    </r>
    <r>
      <rPr>
        <sz val="10"/>
        <rFont val="宋体"/>
        <family val="0"/>
      </rPr>
      <t>8</t>
    </r>
    <r>
      <rPr>
        <sz val="10"/>
        <rFont val="宋体"/>
        <family val="0"/>
      </rPr>
      <t>-</t>
    </r>
    <r>
      <rPr>
        <sz val="10"/>
        <rFont val="宋体"/>
        <family val="0"/>
      </rPr>
      <t>19</t>
    </r>
  </si>
  <si>
    <t>邓春艳</t>
  </si>
  <si>
    <r>
      <rPr>
        <sz val="10"/>
        <rFont val="宋体"/>
        <family val="0"/>
      </rPr>
      <t>2</t>
    </r>
    <r>
      <rPr>
        <sz val="10"/>
        <rFont val="宋体"/>
        <family val="0"/>
      </rPr>
      <t>021-10-18</t>
    </r>
  </si>
  <si>
    <t>黄雪微</t>
  </si>
  <si>
    <t>大磡社区</t>
  </si>
  <si>
    <t>张姣龙</t>
  </si>
  <si>
    <t>（留岗人员）大磡绩效发放按每个人2/1月工资（半年度），需财务部确认</t>
  </si>
  <si>
    <t>黎秋红</t>
  </si>
  <si>
    <t>李妙丽</t>
  </si>
  <si>
    <t>李靖怡</t>
  </si>
  <si>
    <t>李玲</t>
  </si>
  <si>
    <t>新围社区</t>
  </si>
  <si>
    <t>冷梦鹤</t>
  </si>
  <si>
    <t>肖丽平</t>
  </si>
  <si>
    <t>蔡錞青</t>
  </si>
  <si>
    <t>2021-7-3</t>
  </si>
  <si>
    <t>李丽媛</t>
  </si>
  <si>
    <r>
      <rPr>
        <sz val="10"/>
        <rFont val="宋体"/>
        <family val="0"/>
      </rPr>
      <t>2</t>
    </r>
    <r>
      <rPr>
        <sz val="10"/>
        <rFont val="宋体"/>
        <family val="0"/>
      </rPr>
      <t>021-9-16</t>
    </r>
  </si>
  <si>
    <t>吴绮雯</t>
  </si>
  <si>
    <t>邓建华</t>
  </si>
  <si>
    <t>龙光社区</t>
  </si>
  <si>
    <t>吴昱</t>
  </si>
  <si>
    <t>刘喜娟</t>
  </si>
  <si>
    <t>庄志娟</t>
  </si>
  <si>
    <t>黄琳玲</t>
  </si>
  <si>
    <t>2020-5-15</t>
  </si>
  <si>
    <t>郑玉芳</t>
  </si>
  <si>
    <t>福光社区</t>
  </si>
  <si>
    <t>陈斐然</t>
  </si>
  <si>
    <t>2022.6.10离职未提交</t>
  </si>
  <si>
    <t>姚彤</t>
  </si>
  <si>
    <t>2022-6-2</t>
  </si>
  <si>
    <t>2022.6.22离职未提交</t>
  </si>
  <si>
    <t>林宝妮</t>
  </si>
  <si>
    <t>2022.7.1转正不参与绩效</t>
  </si>
  <si>
    <t>杨秀芳</t>
  </si>
  <si>
    <r>
      <rPr>
        <sz val="10"/>
        <rFont val="宋体"/>
        <family val="0"/>
      </rPr>
      <t>2</t>
    </r>
    <r>
      <rPr>
        <sz val="10"/>
        <rFont val="宋体"/>
        <family val="0"/>
      </rPr>
      <t>021-11-8</t>
    </r>
  </si>
  <si>
    <t>张春莲</t>
  </si>
  <si>
    <t>张雪群</t>
  </si>
  <si>
    <t>新牛社区</t>
  </si>
  <si>
    <t>刘锦世</t>
  </si>
  <si>
    <t>熊郡</t>
  </si>
  <si>
    <r>
      <rPr>
        <sz val="10"/>
        <rFont val="宋体"/>
        <family val="0"/>
      </rPr>
      <t>2019</t>
    </r>
    <r>
      <rPr>
        <sz val="10"/>
        <rFont val="宋体"/>
        <family val="0"/>
      </rPr>
      <t>-</t>
    </r>
    <r>
      <rPr>
        <sz val="10"/>
        <rFont val="宋体"/>
        <family val="0"/>
      </rPr>
      <t>12</t>
    </r>
    <r>
      <rPr>
        <sz val="10"/>
        <rFont val="宋体"/>
        <family val="0"/>
      </rPr>
      <t>-</t>
    </r>
    <r>
      <rPr>
        <sz val="10"/>
        <rFont val="宋体"/>
        <family val="0"/>
      </rPr>
      <t>31</t>
    </r>
  </si>
  <si>
    <t>参与绩效考核</t>
  </si>
  <si>
    <t>富鑫</t>
  </si>
  <si>
    <r>
      <rPr>
        <sz val="10"/>
        <rFont val="宋体"/>
        <family val="0"/>
      </rPr>
      <t>2</t>
    </r>
    <r>
      <rPr>
        <sz val="10"/>
        <rFont val="宋体"/>
        <family val="0"/>
      </rPr>
      <t>022-1-1</t>
    </r>
  </si>
  <si>
    <t>留岗人员，不参与绩效考核</t>
  </si>
  <si>
    <t>鄢凌子</t>
  </si>
  <si>
    <t>2022.5.9晋升，按照总部标准有绩效</t>
  </si>
  <si>
    <t>调岗，宝安信访维稳有绩效</t>
  </si>
  <si>
    <t>王红花</t>
  </si>
  <si>
    <t>2022-6-21</t>
  </si>
  <si>
    <t>赵惠</t>
  </si>
  <si>
    <t>2022-1-12</t>
  </si>
  <si>
    <t>调岗，沙河街道疫苗接种没有绩效</t>
  </si>
  <si>
    <t>深圳市升阳升社会工作服务社2022年上半年绩效考核结果</t>
  </si>
  <si>
    <t>A</t>
  </si>
  <si>
    <t>B</t>
  </si>
  <si>
    <t>甘坑客家小镇</t>
  </si>
  <si>
    <t>田艳平</t>
  </si>
  <si>
    <t>曾思婷</t>
  </si>
  <si>
    <t>朱碧霞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</si>
</sst>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43" fontId="10" fillId="0" borderId="0" applyProtection="0">
      <alignment/>
    </xf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3" fillId="33" borderId="0" xfId="0" applyNumberFormat="1" applyFont="1" applyFill="1" applyAlignment="1">
      <alignment horizontal="center" vertical="center"/>
    </xf>
    <xf numFmtId="177" fontId="3" fillId="33" borderId="0" xfId="0" applyNumberFormat="1" applyFont="1" applyFill="1" applyAlignment="1">
      <alignment vertical="center"/>
    </xf>
    <xf numFmtId="178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3" borderId="9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178" fontId="51" fillId="33" borderId="12" xfId="0" applyNumberFormat="1" applyFont="1" applyFill="1" applyBorder="1" applyAlignment="1">
      <alignment horizontal="center" vertical="center"/>
    </xf>
    <xf numFmtId="176" fontId="51" fillId="33" borderId="12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8" fontId="52" fillId="33" borderId="12" xfId="0" applyNumberFormat="1" applyFont="1" applyFill="1" applyBorder="1" applyAlignment="1">
      <alignment horizontal="center" vertical="center" wrapText="1"/>
    </xf>
    <xf numFmtId="176" fontId="52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3" fillId="31" borderId="12" xfId="0" applyNumberFormat="1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center" vertical="center" wrapText="1"/>
    </xf>
    <xf numFmtId="49" fontId="3" fillId="31" borderId="12" xfId="0" applyNumberFormat="1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7" fontId="51" fillId="33" borderId="12" xfId="0" applyNumberFormat="1" applyFont="1" applyFill="1" applyBorder="1" applyAlignment="1">
      <alignment horizontal="center" vertical="center" wrapText="1"/>
    </xf>
    <xf numFmtId="177" fontId="52" fillId="33" borderId="12" xfId="0" applyNumberFormat="1" applyFont="1" applyFill="1" applyBorder="1" applyAlignment="1">
      <alignment horizontal="center" vertical="center"/>
    </xf>
    <xf numFmtId="178" fontId="52" fillId="33" borderId="12" xfId="0" applyNumberFormat="1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31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14" fontId="52" fillId="33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176" fontId="3" fillId="33" borderId="12" xfId="0" applyNumberFormat="1" applyFont="1" applyFill="1" applyBorder="1" applyAlignment="1">
      <alignment horizontal="center" vertical="center"/>
    </xf>
    <xf numFmtId="177" fontId="51" fillId="33" borderId="12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千位分隔 2 2" xfId="63"/>
  </cellStyles>
  <dxfs count="4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82</xdr:row>
      <xdr:rowOff>0</xdr:rowOff>
    </xdr:from>
    <xdr:ext cx="9525" cy="9525"/>
    <xdr:sp>
      <xdr:nvSpPr>
        <xdr:cNvPr id="1" name="Rectangle 263"/>
        <xdr:cNvSpPr>
          <a:spLocks noChangeAspect="1"/>
        </xdr:cNvSpPr>
      </xdr:nvSpPr>
      <xdr:spPr>
        <a:xfrm>
          <a:off x="5734050" y="255746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81</xdr:row>
      <xdr:rowOff>0</xdr:rowOff>
    </xdr:from>
    <xdr:ext cx="9525" cy="9525"/>
    <xdr:sp>
      <xdr:nvSpPr>
        <xdr:cNvPr id="2" name="Rectangle 264"/>
        <xdr:cNvSpPr>
          <a:spLocks noChangeAspect="1"/>
        </xdr:cNvSpPr>
      </xdr:nvSpPr>
      <xdr:spPr>
        <a:xfrm>
          <a:off x="5734050" y="252698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" cy="9525"/>
    <xdr:sp>
      <xdr:nvSpPr>
        <xdr:cNvPr id="3" name="Rectangle 265"/>
        <xdr:cNvSpPr>
          <a:spLocks noChangeAspect="1"/>
        </xdr:cNvSpPr>
      </xdr:nvSpPr>
      <xdr:spPr>
        <a:xfrm>
          <a:off x="573405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" cy="9525"/>
    <xdr:sp>
      <xdr:nvSpPr>
        <xdr:cNvPr id="4" name="Rectangle 266"/>
        <xdr:cNvSpPr>
          <a:spLocks noChangeAspect="1"/>
        </xdr:cNvSpPr>
      </xdr:nvSpPr>
      <xdr:spPr>
        <a:xfrm>
          <a:off x="573405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" cy="9525"/>
    <xdr:sp>
      <xdr:nvSpPr>
        <xdr:cNvPr id="5" name="Rectangle 267"/>
        <xdr:cNvSpPr>
          <a:spLocks noChangeAspect="1"/>
        </xdr:cNvSpPr>
      </xdr:nvSpPr>
      <xdr:spPr>
        <a:xfrm>
          <a:off x="573405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" cy="9525"/>
    <xdr:sp>
      <xdr:nvSpPr>
        <xdr:cNvPr id="6" name="Rectangle 268"/>
        <xdr:cNvSpPr>
          <a:spLocks noChangeAspect="1"/>
        </xdr:cNvSpPr>
      </xdr:nvSpPr>
      <xdr:spPr>
        <a:xfrm>
          <a:off x="573405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64</xdr:row>
      <xdr:rowOff>0</xdr:rowOff>
    </xdr:from>
    <xdr:ext cx="9525" cy="9525"/>
    <xdr:sp>
      <xdr:nvSpPr>
        <xdr:cNvPr id="1" name="Rectangle 107"/>
        <xdr:cNvSpPr>
          <a:spLocks noChangeAspect="1"/>
        </xdr:cNvSpPr>
      </xdr:nvSpPr>
      <xdr:spPr>
        <a:xfrm>
          <a:off x="5181600" y="205835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9525" cy="9525"/>
    <xdr:sp>
      <xdr:nvSpPr>
        <xdr:cNvPr id="2" name="Rectangle 108"/>
        <xdr:cNvSpPr>
          <a:spLocks noChangeAspect="1"/>
        </xdr:cNvSpPr>
      </xdr:nvSpPr>
      <xdr:spPr>
        <a:xfrm>
          <a:off x="5181600" y="20269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9525" cy="9525"/>
    <xdr:sp>
      <xdr:nvSpPr>
        <xdr:cNvPr id="3" name="Rectangle 109"/>
        <xdr:cNvSpPr>
          <a:spLocks noChangeAspect="1"/>
        </xdr:cNvSpPr>
      </xdr:nvSpPr>
      <xdr:spPr>
        <a:xfrm>
          <a:off x="51816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9525" cy="9525"/>
    <xdr:sp>
      <xdr:nvSpPr>
        <xdr:cNvPr id="4" name="Rectangle 110"/>
        <xdr:cNvSpPr>
          <a:spLocks noChangeAspect="1"/>
        </xdr:cNvSpPr>
      </xdr:nvSpPr>
      <xdr:spPr>
        <a:xfrm>
          <a:off x="51816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9525" cy="9525"/>
    <xdr:sp>
      <xdr:nvSpPr>
        <xdr:cNvPr id="5" name="Rectangle 111"/>
        <xdr:cNvSpPr>
          <a:spLocks noChangeAspect="1"/>
        </xdr:cNvSpPr>
      </xdr:nvSpPr>
      <xdr:spPr>
        <a:xfrm>
          <a:off x="51816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9525" cy="9525"/>
    <xdr:sp>
      <xdr:nvSpPr>
        <xdr:cNvPr id="6" name="Rectangle 112"/>
        <xdr:cNvSpPr>
          <a:spLocks noChangeAspect="1"/>
        </xdr:cNvSpPr>
      </xdr:nvSpPr>
      <xdr:spPr>
        <a:xfrm>
          <a:off x="51816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-r2\AppData\Local\Temp\360zip$Temp\360$12\HRM-PRO-014-01&#12298;&#20013;&#24515;&#20027;&#20219;&#25110;&#30563;&#21161;&#32489;&#25928;&#32771;&#26680;&#35780;&#20998;&#34920;&#12299;&#38472;&#21697;&#234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-r2\AppData\Local\Temp\360zip$Temp\360$13\HRM-PRO-014-02&#12298;&#20013;&#24515;&#19968;&#32447;&#31038;&#24037;&#32489;&#25928;&#32771;&#26680;&#35780;&#20998;&#34920;&#12299;%20&#23391;&#20196;&#3241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-r2\AppData\Local\Temp\360zip$Temp\360$14\HRM-PRO-014-02&#12298;&#20013;&#24515;&#19968;&#32447;&#31038;&#24037;&#32489;&#25928;&#32771;&#26680;&#35780;&#20998;&#34920;&#12299;&#37101;&#21746;&#29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-r2\AppData\Local\Temp\360zip$Temp\360$15\HRM-PRO-014-03&#12298;&#31038;&#24037;&#21161;&#29702;&#32489;&#25928;&#32771;&#26680;&#35780;&#20998;&#34920;&#12299;-&#27431;&#38451;&#3579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-r2\AppData\Local\Temp\360zip$Temp\360$16\HRM-PRO-014-01&#12298;&#20013;&#24515;&#20027;&#20219;&#25110;&#30563;&#21161;&#32489;&#25928;&#32771;&#26680;&#35780;&#20998;&#34920;&#12299;&#21016;&#3345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心主任、督助评分表"/>
    </sheetNames>
    <sheetDataSet>
      <sheetData sheetId="0">
        <row r="25">
          <cell r="G25">
            <v>95.8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线社工评分表"/>
    </sheetNames>
    <sheetDataSet>
      <sheetData sheetId="0">
        <row r="23">
          <cell r="G23">
            <v>89.78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线社工评分表"/>
    </sheetNames>
    <sheetDataSet>
      <sheetData sheetId="0">
        <row r="23">
          <cell r="G23">
            <v>89.8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社工助理评分表"/>
    </sheetNames>
    <sheetDataSet>
      <sheetData sheetId="0">
        <row r="23">
          <cell r="G23">
            <v>89.95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中心主任、督助评分表"/>
    </sheetNames>
    <sheetDataSet>
      <sheetData sheetId="0">
        <row r="25">
          <cell r="G25">
            <v>89.7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zoomScale="90" zoomScaleNormal="90" zoomScaleSheetLayoutView="100" workbookViewId="0" topLeftCell="A109">
      <selection activeCell="C119" sqref="C119"/>
    </sheetView>
  </sheetViews>
  <sheetFormatPr defaultColWidth="9.00390625" defaultRowHeight="14.25"/>
  <cols>
    <col min="1" max="1" width="7.375" style="4" customWidth="1"/>
    <col min="2" max="2" width="16.875" style="4" customWidth="1"/>
    <col min="3" max="3" width="11.375" style="4" customWidth="1"/>
    <col min="4" max="4" width="16.625" style="4" customWidth="1"/>
    <col min="5" max="5" width="13.625" style="4" customWidth="1"/>
    <col min="6" max="6" width="9.375" style="4" customWidth="1"/>
    <col min="7" max="7" width="10.375" style="2" customWidth="1"/>
    <col min="8" max="8" width="8.25390625" style="26" customWidth="1"/>
    <col min="9" max="9" width="9.50390625" style="27" customWidth="1"/>
    <col min="10" max="10" width="11.875" style="28" customWidth="1"/>
    <col min="11" max="11" width="30.125" style="29" customWidth="1"/>
    <col min="12" max="12" width="6.375" style="0" customWidth="1"/>
    <col min="13" max="13" width="9.75390625" style="30" customWidth="1"/>
    <col min="14" max="14" width="5.50390625" style="30" customWidth="1"/>
    <col min="15" max="15" width="4.50390625" style="0" customWidth="1"/>
    <col min="16" max="16" width="9.00390625" style="0" customWidth="1"/>
    <col min="17" max="17" width="26.00390625" style="5" customWidth="1"/>
    <col min="18" max="19" width="9.00390625" style="0" customWidth="1"/>
  </cols>
  <sheetData>
    <row r="1" spans="1:17" ht="45.75" customHeight="1">
      <c r="A1" s="31" t="s">
        <v>0</v>
      </c>
      <c r="B1" s="32"/>
      <c r="C1" s="33"/>
      <c r="D1" s="33"/>
      <c r="E1" s="33"/>
      <c r="F1" s="33"/>
      <c r="G1" s="33"/>
      <c r="H1" s="34"/>
      <c r="I1" s="33"/>
      <c r="J1" s="55"/>
      <c r="K1" s="56"/>
      <c r="L1" s="57"/>
      <c r="M1" s="58"/>
      <c r="N1" s="58"/>
      <c r="O1" s="57"/>
      <c r="P1" s="57"/>
      <c r="Q1" s="67"/>
    </row>
    <row r="2" spans="1:17" ht="40.5" customHeight="1">
      <c r="A2" s="35" t="s">
        <v>1</v>
      </c>
      <c r="B2" s="36" t="s">
        <v>2</v>
      </c>
      <c r="C2" s="35" t="s">
        <v>3</v>
      </c>
      <c r="D2" s="35" t="s">
        <v>4</v>
      </c>
      <c r="E2" s="35" t="s">
        <v>5</v>
      </c>
      <c r="F2" s="37" t="s">
        <v>6</v>
      </c>
      <c r="G2" s="38" t="s">
        <v>7</v>
      </c>
      <c r="H2" s="38" t="s">
        <v>8</v>
      </c>
      <c r="I2" s="59" t="s">
        <v>9</v>
      </c>
      <c r="J2" s="37" t="s">
        <v>10</v>
      </c>
      <c r="K2" s="36" t="s">
        <v>11</v>
      </c>
      <c r="L2" s="57" t="s">
        <v>12</v>
      </c>
      <c r="M2" s="58" t="s">
        <v>13</v>
      </c>
      <c r="N2" s="58"/>
      <c r="O2" s="57" t="s">
        <v>14</v>
      </c>
      <c r="P2" s="57"/>
      <c r="Q2" s="68" t="s">
        <v>11</v>
      </c>
    </row>
    <row r="3" spans="1:17" s="3" customFormat="1" ht="24" customHeight="1">
      <c r="A3" s="39">
        <v>1</v>
      </c>
      <c r="B3" s="40" t="s">
        <v>15</v>
      </c>
      <c r="C3" s="41" t="s">
        <v>16</v>
      </c>
      <c r="D3" s="41" t="s">
        <v>17</v>
      </c>
      <c r="E3" s="42" t="s">
        <v>18</v>
      </c>
      <c r="F3" s="43"/>
      <c r="G3" s="39"/>
      <c r="H3" s="44">
        <f>O3/(181/6)</f>
        <v>6</v>
      </c>
      <c r="I3" s="60"/>
      <c r="J3" s="61"/>
      <c r="K3" s="62"/>
      <c r="L3" s="63">
        <v>181</v>
      </c>
      <c r="M3" s="64">
        <v>0</v>
      </c>
      <c r="N3" s="64"/>
      <c r="O3" s="63">
        <f>L3-M3-N3</f>
        <v>181</v>
      </c>
      <c r="P3" s="63"/>
      <c r="Q3" s="69"/>
    </row>
    <row r="4" spans="1:17" s="3" customFormat="1" ht="24" customHeight="1">
      <c r="A4" s="39">
        <v>2</v>
      </c>
      <c r="B4" s="41" t="s">
        <v>19</v>
      </c>
      <c r="C4" s="41" t="s">
        <v>20</v>
      </c>
      <c r="D4" s="41" t="s">
        <v>21</v>
      </c>
      <c r="E4" s="42" t="s">
        <v>22</v>
      </c>
      <c r="F4" s="43"/>
      <c r="G4" s="39"/>
      <c r="H4" s="44">
        <f aca="true" t="shared" si="0" ref="H4:H11">O4/(181/6)</f>
        <v>6</v>
      </c>
      <c r="I4" s="60"/>
      <c r="J4" s="61"/>
      <c r="K4" s="62"/>
      <c r="L4" s="63">
        <v>181</v>
      </c>
      <c r="M4" s="64">
        <v>0</v>
      </c>
      <c r="N4" s="64"/>
      <c r="O4" s="63">
        <f>L4-M4-N4</f>
        <v>181</v>
      </c>
      <c r="P4" s="63"/>
      <c r="Q4" s="69"/>
    </row>
    <row r="5" spans="1:17" s="3" customFormat="1" ht="24.75" customHeight="1">
      <c r="A5" s="39">
        <v>3</v>
      </c>
      <c r="B5" s="45" t="s">
        <v>19</v>
      </c>
      <c r="C5" s="45" t="s">
        <v>23</v>
      </c>
      <c r="D5" s="45" t="s">
        <v>24</v>
      </c>
      <c r="E5" s="46" t="s">
        <v>25</v>
      </c>
      <c r="F5" s="43"/>
      <c r="G5" s="39"/>
      <c r="H5" s="44">
        <f t="shared" si="0"/>
        <v>3.016574585635359</v>
      </c>
      <c r="I5" s="60"/>
      <c r="J5" s="61"/>
      <c r="K5" s="62"/>
      <c r="L5" s="63">
        <v>91</v>
      </c>
      <c r="M5" s="64">
        <v>0</v>
      </c>
      <c r="N5" s="64"/>
      <c r="O5" s="63">
        <v>91</v>
      </c>
      <c r="P5" s="63"/>
      <c r="Q5" s="69"/>
    </row>
    <row r="6" spans="1:17" s="3" customFormat="1" ht="24" customHeight="1">
      <c r="A6" s="39">
        <v>4</v>
      </c>
      <c r="B6" s="41" t="s">
        <v>26</v>
      </c>
      <c r="C6" s="41" t="s">
        <v>27</v>
      </c>
      <c r="D6" s="41" t="s">
        <v>28</v>
      </c>
      <c r="E6" s="42" t="s">
        <v>29</v>
      </c>
      <c r="F6" s="43"/>
      <c r="G6" s="39"/>
      <c r="H6" s="44">
        <f t="shared" si="0"/>
        <v>3.712707182320442</v>
      </c>
      <c r="I6" s="60"/>
      <c r="J6" s="61"/>
      <c r="K6" s="62" t="s">
        <v>30</v>
      </c>
      <c r="L6" s="63">
        <v>112</v>
      </c>
      <c r="M6" s="64">
        <v>0</v>
      </c>
      <c r="N6" s="64"/>
      <c r="O6" s="63">
        <f aca="true" t="shared" si="1" ref="O6:O36">L6-M6-N6</f>
        <v>112</v>
      </c>
      <c r="P6" s="63"/>
      <c r="Q6" s="69" t="s">
        <v>31</v>
      </c>
    </row>
    <row r="7" spans="1:17" s="3" customFormat="1" ht="24" customHeight="1">
      <c r="A7" s="39">
        <v>5</v>
      </c>
      <c r="B7" s="41" t="s">
        <v>26</v>
      </c>
      <c r="C7" s="41" t="s">
        <v>32</v>
      </c>
      <c r="D7" s="41" t="s">
        <v>33</v>
      </c>
      <c r="E7" s="42" t="s">
        <v>34</v>
      </c>
      <c r="F7" s="43"/>
      <c r="G7" s="39"/>
      <c r="H7" s="44">
        <f t="shared" si="0"/>
        <v>5.900552486187845</v>
      </c>
      <c r="I7" s="60"/>
      <c r="J7" s="61"/>
      <c r="K7" s="62" t="s">
        <v>35</v>
      </c>
      <c r="L7" s="63">
        <v>181</v>
      </c>
      <c r="M7" s="64">
        <v>3</v>
      </c>
      <c r="N7" s="64"/>
      <c r="O7" s="63">
        <f t="shared" si="1"/>
        <v>178</v>
      </c>
      <c r="P7" s="63"/>
      <c r="Q7" s="69"/>
    </row>
    <row r="8" spans="1:17" s="3" customFormat="1" ht="24" customHeight="1">
      <c r="A8" s="39">
        <v>6</v>
      </c>
      <c r="B8" s="41" t="s">
        <v>26</v>
      </c>
      <c r="C8" s="41" t="s">
        <v>36</v>
      </c>
      <c r="D8" s="41" t="s">
        <v>37</v>
      </c>
      <c r="E8" s="42" t="s">
        <v>38</v>
      </c>
      <c r="F8" s="43"/>
      <c r="G8" s="39"/>
      <c r="H8" s="44">
        <f t="shared" si="0"/>
        <v>6</v>
      </c>
      <c r="I8" s="60"/>
      <c r="J8" s="61"/>
      <c r="K8" s="62"/>
      <c r="L8" s="63">
        <v>181</v>
      </c>
      <c r="M8" s="64">
        <v>0</v>
      </c>
      <c r="N8" s="64"/>
      <c r="O8" s="63">
        <f t="shared" si="1"/>
        <v>181</v>
      </c>
      <c r="P8" s="63"/>
      <c r="Q8" s="69"/>
    </row>
    <row r="9" spans="1:17" s="3" customFormat="1" ht="24" customHeight="1">
      <c r="A9" s="39">
        <v>7</v>
      </c>
      <c r="B9" s="41" t="s">
        <v>26</v>
      </c>
      <c r="C9" s="41" t="s">
        <v>39</v>
      </c>
      <c r="D9" s="41" t="s">
        <v>40</v>
      </c>
      <c r="E9" s="42" t="s">
        <v>41</v>
      </c>
      <c r="F9" s="43"/>
      <c r="G9" s="39"/>
      <c r="H9" s="44">
        <f t="shared" si="0"/>
        <v>5.933701657458563</v>
      </c>
      <c r="I9" s="60"/>
      <c r="J9" s="61"/>
      <c r="K9" s="62" t="s">
        <v>42</v>
      </c>
      <c r="L9" s="63">
        <v>181</v>
      </c>
      <c r="M9" s="64">
        <v>2</v>
      </c>
      <c r="N9" s="64"/>
      <c r="O9" s="63">
        <f t="shared" si="1"/>
        <v>179</v>
      </c>
      <c r="P9" s="63"/>
      <c r="Q9" s="69"/>
    </row>
    <row r="10" spans="1:17" s="3" customFormat="1" ht="24" customHeight="1">
      <c r="A10" s="39">
        <v>8</v>
      </c>
      <c r="B10" s="39" t="s">
        <v>43</v>
      </c>
      <c r="C10" s="41" t="s">
        <v>44</v>
      </c>
      <c r="D10" s="41" t="s">
        <v>45</v>
      </c>
      <c r="E10" s="42" t="s">
        <v>46</v>
      </c>
      <c r="F10" s="43">
        <v>90.6</v>
      </c>
      <c r="G10" s="47" t="str">
        <f>IF(F10&gt;=90,"A",IF(F10&gt;=80,"B","C"))</f>
        <v>A</v>
      </c>
      <c r="H10" s="44">
        <f t="shared" si="0"/>
        <v>6</v>
      </c>
      <c r="I10" s="47">
        <v>300</v>
      </c>
      <c r="J10" s="61">
        <f>H10*I10</f>
        <v>1800</v>
      </c>
      <c r="K10" s="62"/>
      <c r="L10" s="63">
        <v>181</v>
      </c>
      <c r="M10" s="64">
        <v>0</v>
      </c>
      <c r="N10" s="64"/>
      <c r="O10" s="63">
        <f t="shared" si="1"/>
        <v>181</v>
      </c>
      <c r="P10" s="63"/>
      <c r="Q10" s="69"/>
    </row>
    <row r="11" spans="1:17" s="3" customFormat="1" ht="24" customHeight="1">
      <c r="A11" s="39">
        <v>9</v>
      </c>
      <c r="B11" s="39" t="s">
        <v>47</v>
      </c>
      <c r="C11" s="45" t="s">
        <v>48</v>
      </c>
      <c r="D11" s="45" t="s">
        <v>49</v>
      </c>
      <c r="E11" s="46" t="s">
        <v>50</v>
      </c>
      <c r="F11" s="48">
        <v>90.6</v>
      </c>
      <c r="G11" s="47" t="str">
        <f aca="true" t="shared" si="2" ref="G11:G16">IF(F11&gt;=90,"A",IF(F11&gt;=80,"B","C"))</f>
        <v>A</v>
      </c>
      <c r="H11" s="44">
        <f t="shared" si="0"/>
        <v>3.845303867403315</v>
      </c>
      <c r="I11" s="47">
        <v>300</v>
      </c>
      <c r="J11" s="61">
        <f>H11*I11</f>
        <v>1153.5911602209944</v>
      </c>
      <c r="K11" s="62"/>
      <c r="L11" s="63">
        <v>116</v>
      </c>
      <c r="M11" s="64">
        <v>0</v>
      </c>
      <c r="N11" s="64"/>
      <c r="O11" s="63">
        <f t="shared" si="1"/>
        <v>116</v>
      </c>
      <c r="P11" s="63"/>
      <c r="Q11" s="69"/>
    </row>
    <row r="12" spans="1:17" s="3" customFormat="1" ht="24" customHeight="1">
      <c r="A12" s="39">
        <v>10</v>
      </c>
      <c r="B12" s="41" t="s">
        <v>51</v>
      </c>
      <c r="C12" s="41" t="s">
        <v>52</v>
      </c>
      <c r="D12" s="41" t="s">
        <v>53</v>
      </c>
      <c r="E12" s="42" t="s">
        <v>54</v>
      </c>
      <c r="F12" s="43">
        <v>92</v>
      </c>
      <c r="G12" s="47" t="str">
        <f t="shared" si="2"/>
        <v>A</v>
      </c>
      <c r="H12" s="44">
        <f aca="true" t="shared" si="3" ref="H12:H17">O12/(181/6)</f>
        <v>6</v>
      </c>
      <c r="I12" s="60">
        <v>300</v>
      </c>
      <c r="J12" s="61">
        <f>H12*I12</f>
        <v>1800</v>
      </c>
      <c r="K12" s="62"/>
      <c r="L12" s="63">
        <v>181</v>
      </c>
      <c r="M12" s="64">
        <v>0</v>
      </c>
      <c r="N12" s="64"/>
      <c r="O12" s="63">
        <f t="shared" si="1"/>
        <v>181</v>
      </c>
      <c r="P12" s="63"/>
      <c r="Q12" s="69"/>
    </row>
    <row r="13" spans="1:17" s="3" customFormat="1" ht="24" customHeight="1">
      <c r="A13" s="39">
        <v>11</v>
      </c>
      <c r="B13" s="41" t="s">
        <v>51</v>
      </c>
      <c r="C13" s="41" t="s">
        <v>55</v>
      </c>
      <c r="D13" s="41" t="s">
        <v>56</v>
      </c>
      <c r="E13" s="42" t="s">
        <v>57</v>
      </c>
      <c r="F13" s="43"/>
      <c r="G13" s="39"/>
      <c r="H13" s="44">
        <f t="shared" si="3"/>
        <v>3.596685082872928</v>
      </c>
      <c r="I13" s="60"/>
      <c r="J13" s="61"/>
      <c r="K13" s="62" t="s">
        <v>58</v>
      </c>
      <c r="L13" s="63">
        <v>109</v>
      </c>
      <c r="M13" s="64">
        <v>0.5</v>
      </c>
      <c r="N13" s="64"/>
      <c r="O13" s="63">
        <f t="shared" si="1"/>
        <v>108.5</v>
      </c>
      <c r="P13" s="63"/>
      <c r="Q13" s="69" t="s">
        <v>59</v>
      </c>
    </row>
    <row r="14" spans="1:17" s="2" customFormat="1" ht="24" customHeight="1">
      <c r="A14" s="39">
        <v>12</v>
      </c>
      <c r="B14" s="45" t="s">
        <v>51</v>
      </c>
      <c r="C14" s="40" t="s">
        <v>60</v>
      </c>
      <c r="D14" s="40" t="s">
        <v>61</v>
      </c>
      <c r="E14" s="42" t="s">
        <v>62</v>
      </c>
      <c r="F14" s="43">
        <v>92.4</v>
      </c>
      <c r="G14" s="47" t="str">
        <f t="shared" si="2"/>
        <v>A</v>
      </c>
      <c r="H14" s="44">
        <f t="shared" si="3"/>
        <v>6</v>
      </c>
      <c r="I14" s="60">
        <v>300</v>
      </c>
      <c r="J14" s="61">
        <f>H14*I14</f>
        <v>1800</v>
      </c>
      <c r="K14" s="62"/>
      <c r="L14" s="65">
        <v>181</v>
      </c>
      <c r="M14" s="66">
        <v>0</v>
      </c>
      <c r="N14" s="66"/>
      <c r="O14" s="65">
        <f t="shared" si="1"/>
        <v>181</v>
      </c>
      <c r="P14" s="65"/>
      <c r="Q14" s="70"/>
    </row>
    <row r="15" spans="1:17" s="2" customFormat="1" ht="24" customHeight="1">
      <c r="A15" s="39">
        <v>13</v>
      </c>
      <c r="B15" s="39" t="s">
        <v>63</v>
      </c>
      <c r="C15" s="49" t="s">
        <v>64</v>
      </c>
      <c r="D15" s="49" t="s">
        <v>65</v>
      </c>
      <c r="E15" s="46" t="s">
        <v>50</v>
      </c>
      <c r="F15" s="48">
        <v>90</v>
      </c>
      <c r="G15" s="47" t="str">
        <f t="shared" si="2"/>
        <v>A</v>
      </c>
      <c r="H15" s="44">
        <f t="shared" si="3"/>
        <v>3.845303867403315</v>
      </c>
      <c r="I15" s="60">
        <v>300</v>
      </c>
      <c r="J15" s="61">
        <f>H15*I15</f>
        <v>1153.5911602209944</v>
      </c>
      <c r="K15" s="62"/>
      <c r="L15" s="65">
        <v>116</v>
      </c>
      <c r="M15" s="66">
        <v>0</v>
      </c>
      <c r="N15" s="66"/>
      <c r="O15" s="65">
        <f t="shared" si="1"/>
        <v>116</v>
      </c>
      <c r="P15" s="65"/>
      <c r="Q15" s="70"/>
    </row>
    <row r="16" spans="1:17" s="3" customFormat="1" ht="24" customHeight="1">
      <c r="A16" s="39">
        <v>14</v>
      </c>
      <c r="B16" s="39" t="s">
        <v>63</v>
      </c>
      <c r="C16" s="49" t="s">
        <v>66</v>
      </c>
      <c r="D16" s="49" t="s">
        <v>67</v>
      </c>
      <c r="E16" s="46" t="s">
        <v>25</v>
      </c>
      <c r="F16" s="48">
        <v>90</v>
      </c>
      <c r="G16" s="47" t="str">
        <f t="shared" si="2"/>
        <v>A</v>
      </c>
      <c r="H16" s="44">
        <f t="shared" si="3"/>
        <v>2.983425414364641</v>
      </c>
      <c r="I16" s="60">
        <v>300</v>
      </c>
      <c r="J16" s="61">
        <f>H16*I16</f>
        <v>895.0276243093922</v>
      </c>
      <c r="K16" s="62" t="s">
        <v>68</v>
      </c>
      <c r="L16" s="63">
        <v>91</v>
      </c>
      <c r="M16" s="64">
        <v>1</v>
      </c>
      <c r="N16" s="64"/>
      <c r="O16" s="63">
        <f t="shared" si="1"/>
        <v>90</v>
      </c>
      <c r="P16" s="63"/>
      <c r="Q16" s="69" t="s">
        <v>69</v>
      </c>
    </row>
    <row r="17" spans="1:17" s="3" customFormat="1" ht="24" customHeight="1">
      <c r="A17" s="39">
        <v>15</v>
      </c>
      <c r="B17" s="39" t="s">
        <v>63</v>
      </c>
      <c r="C17" s="47" t="s">
        <v>70</v>
      </c>
      <c r="D17" s="47" t="s">
        <v>71</v>
      </c>
      <c r="E17" s="42" t="s">
        <v>57</v>
      </c>
      <c r="F17" s="43"/>
      <c r="G17" s="39"/>
      <c r="H17" s="44">
        <f t="shared" si="3"/>
        <v>6</v>
      </c>
      <c r="I17" s="60"/>
      <c r="J17" s="61"/>
      <c r="K17" s="62"/>
      <c r="L17" s="63">
        <v>181</v>
      </c>
      <c r="M17" s="64">
        <v>0</v>
      </c>
      <c r="N17" s="64"/>
      <c r="O17" s="63">
        <f t="shared" si="1"/>
        <v>181</v>
      </c>
      <c r="P17" s="63"/>
      <c r="Q17" s="69"/>
    </row>
    <row r="18" spans="1:17" s="2" customFormat="1" ht="24" customHeight="1">
      <c r="A18" s="39">
        <v>1</v>
      </c>
      <c r="B18" s="40" t="s">
        <v>72</v>
      </c>
      <c r="C18" s="40" t="s">
        <v>73</v>
      </c>
      <c r="D18" s="41" t="s">
        <v>74</v>
      </c>
      <c r="E18" s="42" t="s">
        <v>75</v>
      </c>
      <c r="F18" s="48">
        <v>94.8</v>
      </c>
      <c r="G18" s="47" t="str">
        <f aca="true" t="shared" si="4" ref="G18:G24">IF(F18&gt;=90,"A",IF(F18&gt;=80,"B","C"))</f>
        <v>A</v>
      </c>
      <c r="H18" s="44">
        <f aca="true" t="shared" si="5" ref="H18:H35">O18/(181/6)</f>
        <v>6</v>
      </c>
      <c r="I18" s="60">
        <v>300</v>
      </c>
      <c r="J18" s="61">
        <f aca="true" t="shared" si="6" ref="J18:J35">H18*I18</f>
        <v>1800</v>
      </c>
      <c r="K18" s="62"/>
      <c r="L18" s="65">
        <v>181</v>
      </c>
      <c r="M18" s="66">
        <v>0</v>
      </c>
      <c r="N18" s="66">
        <v>0</v>
      </c>
      <c r="O18" s="65">
        <f t="shared" si="1"/>
        <v>181</v>
      </c>
      <c r="P18" s="65"/>
      <c r="Q18" s="70"/>
    </row>
    <row r="19" spans="1:17" s="2" customFormat="1" ht="24" customHeight="1">
      <c r="A19" s="39">
        <v>2</v>
      </c>
      <c r="B19" s="49" t="s">
        <v>76</v>
      </c>
      <c r="C19" s="49" t="s">
        <v>77</v>
      </c>
      <c r="D19" s="45" t="s">
        <v>74</v>
      </c>
      <c r="E19" s="46" t="s">
        <v>78</v>
      </c>
      <c r="F19" s="48">
        <v>88.6</v>
      </c>
      <c r="G19" s="47" t="str">
        <f t="shared" si="4"/>
        <v>B</v>
      </c>
      <c r="H19" s="44">
        <f t="shared" si="5"/>
        <v>0.2983425414364641</v>
      </c>
      <c r="I19" s="60">
        <v>200</v>
      </c>
      <c r="J19" s="61">
        <f t="shared" si="6"/>
        <v>59.66850828729282</v>
      </c>
      <c r="K19" s="62"/>
      <c r="L19" s="65">
        <v>9</v>
      </c>
      <c r="M19" s="66">
        <v>0</v>
      </c>
      <c r="N19" s="66"/>
      <c r="O19" s="65">
        <f t="shared" si="1"/>
        <v>9</v>
      </c>
      <c r="P19" s="65"/>
      <c r="Q19" s="70" t="s">
        <v>79</v>
      </c>
    </row>
    <row r="20" spans="1:17" s="3" customFormat="1" ht="24" customHeight="1">
      <c r="A20" s="39">
        <v>3</v>
      </c>
      <c r="B20" s="45" t="s">
        <v>80</v>
      </c>
      <c r="C20" s="40" t="s">
        <v>81</v>
      </c>
      <c r="D20" s="41" t="s">
        <v>74</v>
      </c>
      <c r="E20" s="42" t="s">
        <v>82</v>
      </c>
      <c r="F20" s="48">
        <v>84.4</v>
      </c>
      <c r="G20" s="47" t="str">
        <f t="shared" si="4"/>
        <v>B</v>
      </c>
      <c r="H20" s="44">
        <f t="shared" si="5"/>
        <v>6</v>
      </c>
      <c r="I20" s="60">
        <v>200</v>
      </c>
      <c r="J20" s="61">
        <f t="shared" si="6"/>
        <v>1200</v>
      </c>
      <c r="K20" s="62"/>
      <c r="L20" s="63">
        <v>181</v>
      </c>
      <c r="M20" s="64">
        <v>0</v>
      </c>
      <c r="N20" s="64"/>
      <c r="O20" s="63">
        <f t="shared" si="1"/>
        <v>181</v>
      </c>
      <c r="P20" s="63"/>
      <c r="Q20" s="69"/>
    </row>
    <row r="21" spans="1:17" s="3" customFormat="1" ht="24" customHeight="1">
      <c r="A21" s="39">
        <v>4</v>
      </c>
      <c r="B21" s="45" t="s">
        <v>80</v>
      </c>
      <c r="C21" s="40" t="s">
        <v>83</v>
      </c>
      <c r="D21" s="41" t="s">
        <v>74</v>
      </c>
      <c r="E21" s="42" t="s">
        <v>84</v>
      </c>
      <c r="F21" s="48">
        <v>85</v>
      </c>
      <c r="G21" s="47" t="str">
        <f t="shared" si="4"/>
        <v>B</v>
      </c>
      <c r="H21" s="44">
        <f t="shared" si="5"/>
        <v>6</v>
      </c>
      <c r="I21" s="60">
        <v>200</v>
      </c>
      <c r="J21" s="61">
        <f t="shared" si="6"/>
        <v>1200</v>
      </c>
      <c r="K21" s="62"/>
      <c r="L21" s="63">
        <v>181</v>
      </c>
      <c r="M21" s="64">
        <v>0</v>
      </c>
      <c r="N21" s="64"/>
      <c r="O21" s="63">
        <f t="shared" si="1"/>
        <v>181</v>
      </c>
      <c r="P21" s="63"/>
      <c r="Q21" s="69"/>
    </row>
    <row r="22" spans="1:17" s="2" customFormat="1" ht="30.75" customHeight="1">
      <c r="A22" s="39">
        <v>5</v>
      </c>
      <c r="B22" s="45" t="s">
        <v>85</v>
      </c>
      <c r="C22" s="41" t="s">
        <v>86</v>
      </c>
      <c r="D22" s="41" t="s">
        <v>87</v>
      </c>
      <c r="E22" s="42" t="s">
        <v>88</v>
      </c>
      <c r="F22" s="48">
        <v>83</v>
      </c>
      <c r="G22" s="47" t="str">
        <f t="shared" si="4"/>
        <v>B</v>
      </c>
      <c r="H22" s="44">
        <f t="shared" si="5"/>
        <v>1.6243093922651932</v>
      </c>
      <c r="I22" s="60">
        <v>200</v>
      </c>
      <c r="J22" s="61">
        <f t="shared" si="6"/>
        <v>324.8618784530386</v>
      </c>
      <c r="K22" s="62"/>
      <c r="L22" s="65">
        <v>49</v>
      </c>
      <c r="M22" s="66">
        <v>0</v>
      </c>
      <c r="N22" s="66"/>
      <c r="O22" s="65">
        <f t="shared" si="1"/>
        <v>49</v>
      </c>
      <c r="P22" s="65"/>
      <c r="Q22" s="70"/>
    </row>
    <row r="23" spans="1:17" s="3" customFormat="1" ht="24" customHeight="1">
      <c r="A23" s="39">
        <v>6</v>
      </c>
      <c r="B23" s="45" t="s">
        <v>85</v>
      </c>
      <c r="C23" s="41" t="s">
        <v>89</v>
      </c>
      <c r="D23" s="41" t="s">
        <v>87</v>
      </c>
      <c r="E23" s="42" t="s">
        <v>90</v>
      </c>
      <c r="F23" s="48">
        <v>85</v>
      </c>
      <c r="G23" s="47" t="str">
        <f t="shared" si="4"/>
        <v>B</v>
      </c>
      <c r="H23" s="44">
        <f t="shared" si="5"/>
        <v>6</v>
      </c>
      <c r="I23" s="60">
        <v>200</v>
      </c>
      <c r="J23" s="61">
        <f t="shared" si="6"/>
        <v>1200</v>
      </c>
      <c r="K23" s="62"/>
      <c r="L23" s="63">
        <v>181</v>
      </c>
      <c r="M23" s="64">
        <v>0</v>
      </c>
      <c r="N23" s="64"/>
      <c r="O23" s="63">
        <f t="shared" si="1"/>
        <v>181</v>
      </c>
      <c r="P23" s="63"/>
      <c r="Q23" s="69"/>
    </row>
    <row r="24" spans="1:17" s="3" customFormat="1" ht="24" customHeight="1">
      <c r="A24" s="39">
        <v>7</v>
      </c>
      <c r="B24" s="45" t="s">
        <v>91</v>
      </c>
      <c r="C24" s="41" t="s">
        <v>92</v>
      </c>
      <c r="D24" s="41" t="s">
        <v>56</v>
      </c>
      <c r="E24" s="42" t="s">
        <v>93</v>
      </c>
      <c r="F24" s="48">
        <v>92.1</v>
      </c>
      <c r="G24" s="47" t="str">
        <f t="shared" si="4"/>
        <v>A</v>
      </c>
      <c r="H24" s="44">
        <f t="shared" si="5"/>
        <v>1.3922651933701657</v>
      </c>
      <c r="I24" s="60">
        <v>300</v>
      </c>
      <c r="J24" s="61">
        <f t="shared" si="6"/>
        <v>417.6795580110497</v>
      </c>
      <c r="K24" s="62"/>
      <c r="L24" s="63">
        <v>42</v>
      </c>
      <c r="M24" s="64">
        <v>0</v>
      </c>
      <c r="N24" s="64"/>
      <c r="O24" s="63">
        <f t="shared" si="1"/>
        <v>42</v>
      </c>
      <c r="P24" s="63"/>
      <c r="Q24" s="69" t="s">
        <v>94</v>
      </c>
    </row>
    <row r="25" spans="1:17" s="3" customFormat="1" ht="24" customHeight="1">
      <c r="A25" s="39">
        <v>8</v>
      </c>
      <c r="B25" s="49" t="s">
        <v>95</v>
      </c>
      <c r="C25" s="40" t="s">
        <v>96</v>
      </c>
      <c r="D25" s="41" t="s">
        <v>97</v>
      </c>
      <c r="E25" s="42" t="s">
        <v>98</v>
      </c>
      <c r="F25" s="48">
        <v>89.1</v>
      </c>
      <c r="G25" s="47" t="str">
        <f aca="true" t="shared" si="7" ref="G25:G35">IF(F25&gt;=90,"A",IF(F25&gt;=80,"B","C"))</f>
        <v>B</v>
      </c>
      <c r="H25" s="44">
        <f t="shared" si="5"/>
        <v>6</v>
      </c>
      <c r="I25" s="47">
        <v>127</v>
      </c>
      <c r="J25" s="61">
        <f t="shared" si="6"/>
        <v>762</v>
      </c>
      <c r="K25" s="62"/>
      <c r="L25" s="63">
        <v>181</v>
      </c>
      <c r="M25" s="64">
        <v>0</v>
      </c>
      <c r="N25" s="64"/>
      <c r="O25" s="63">
        <f t="shared" si="1"/>
        <v>181</v>
      </c>
      <c r="P25" s="63"/>
      <c r="Q25" s="69"/>
    </row>
    <row r="26" spans="1:17" s="3" customFormat="1" ht="24" customHeight="1">
      <c r="A26" s="39">
        <v>9</v>
      </c>
      <c r="B26" s="49" t="s">
        <v>95</v>
      </c>
      <c r="C26" s="40" t="s">
        <v>99</v>
      </c>
      <c r="D26" s="41" t="s">
        <v>87</v>
      </c>
      <c r="E26" s="42" t="s">
        <v>98</v>
      </c>
      <c r="F26" s="48">
        <v>85.25</v>
      </c>
      <c r="G26" s="47" t="str">
        <f t="shared" si="7"/>
        <v>B</v>
      </c>
      <c r="H26" s="44">
        <f t="shared" si="5"/>
        <v>6</v>
      </c>
      <c r="I26" s="47">
        <v>127</v>
      </c>
      <c r="J26" s="61">
        <f t="shared" si="6"/>
        <v>762</v>
      </c>
      <c r="K26" s="62"/>
      <c r="L26" s="63">
        <v>181</v>
      </c>
      <c r="M26" s="64">
        <v>0</v>
      </c>
      <c r="N26" s="64"/>
      <c r="O26" s="63">
        <f t="shared" si="1"/>
        <v>181</v>
      </c>
      <c r="P26" s="63"/>
      <c r="Q26" s="69"/>
    </row>
    <row r="27" spans="1:17" s="2" customFormat="1" ht="24" customHeight="1">
      <c r="A27" s="39">
        <v>10</v>
      </c>
      <c r="B27" s="49" t="s">
        <v>95</v>
      </c>
      <c r="C27" s="40" t="s">
        <v>100</v>
      </c>
      <c r="D27" s="41" t="s">
        <v>87</v>
      </c>
      <c r="E27" s="42" t="s">
        <v>98</v>
      </c>
      <c r="F27" s="48">
        <v>88.21</v>
      </c>
      <c r="G27" s="47" t="str">
        <f t="shared" si="7"/>
        <v>B</v>
      </c>
      <c r="H27" s="44">
        <f t="shared" si="5"/>
        <v>6</v>
      </c>
      <c r="I27" s="47">
        <v>127</v>
      </c>
      <c r="J27" s="61">
        <f t="shared" si="6"/>
        <v>762</v>
      </c>
      <c r="K27" s="62"/>
      <c r="L27" s="65">
        <v>181</v>
      </c>
      <c r="M27" s="66">
        <v>0</v>
      </c>
      <c r="N27" s="66"/>
      <c r="O27" s="65">
        <f t="shared" si="1"/>
        <v>181</v>
      </c>
      <c r="P27" s="65"/>
      <c r="Q27" s="70"/>
    </row>
    <row r="28" spans="1:17" s="2" customFormat="1" ht="24" customHeight="1">
      <c r="A28" s="39">
        <v>11</v>
      </c>
      <c r="B28" s="49" t="s">
        <v>95</v>
      </c>
      <c r="C28" s="40" t="s">
        <v>101</v>
      </c>
      <c r="D28" s="41" t="s">
        <v>87</v>
      </c>
      <c r="E28" s="42" t="s">
        <v>98</v>
      </c>
      <c r="F28" s="48">
        <v>85.05</v>
      </c>
      <c r="G28" s="47" t="str">
        <f t="shared" si="7"/>
        <v>B</v>
      </c>
      <c r="H28" s="44">
        <f t="shared" si="5"/>
        <v>6</v>
      </c>
      <c r="I28" s="47">
        <v>127</v>
      </c>
      <c r="J28" s="61">
        <f t="shared" si="6"/>
        <v>762</v>
      </c>
      <c r="K28" s="62"/>
      <c r="L28" s="65">
        <v>181</v>
      </c>
      <c r="M28" s="66">
        <v>0</v>
      </c>
      <c r="N28" s="66"/>
      <c r="O28" s="65">
        <f t="shared" si="1"/>
        <v>181</v>
      </c>
      <c r="P28" s="65"/>
      <c r="Q28" s="70"/>
    </row>
    <row r="29" spans="1:17" s="3" customFormat="1" ht="24" customHeight="1">
      <c r="A29" s="39">
        <v>12</v>
      </c>
      <c r="B29" s="49" t="s">
        <v>95</v>
      </c>
      <c r="C29" s="40" t="s">
        <v>102</v>
      </c>
      <c r="D29" s="41" t="s">
        <v>87</v>
      </c>
      <c r="E29" s="42" t="s">
        <v>98</v>
      </c>
      <c r="F29" s="48">
        <v>87.75</v>
      </c>
      <c r="G29" s="47" t="str">
        <f t="shared" si="7"/>
        <v>B</v>
      </c>
      <c r="H29" s="44">
        <f t="shared" si="5"/>
        <v>6</v>
      </c>
      <c r="I29" s="47">
        <v>127</v>
      </c>
      <c r="J29" s="61">
        <f t="shared" si="6"/>
        <v>762</v>
      </c>
      <c r="K29" s="62"/>
      <c r="L29" s="63">
        <v>181</v>
      </c>
      <c r="M29" s="64">
        <v>0</v>
      </c>
      <c r="N29" s="64"/>
      <c r="O29" s="63">
        <f t="shared" si="1"/>
        <v>181</v>
      </c>
      <c r="P29" s="63"/>
      <c r="Q29" s="69"/>
    </row>
    <row r="30" spans="1:17" s="3" customFormat="1" ht="24" customHeight="1">
      <c r="A30" s="39">
        <v>13</v>
      </c>
      <c r="B30" s="49" t="s">
        <v>95</v>
      </c>
      <c r="C30" s="40" t="s">
        <v>103</v>
      </c>
      <c r="D30" s="41" t="s">
        <v>87</v>
      </c>
      <c r="E30" s="42" t="s">
        <v>98</v>
      </c>
      <c r="F30" s="48">
        <v>92.05</v>
      </c>
      <c r="G30" s="47" t="str">
        <f t="shared" si="7"/>
        <v>A</v>
      </c>
      <c r="H30" s="44">
        <f t="shared" si="5"/>
        <v>6</v>
      </c>
      <c r="I30" s="47">
        <v>167</v>
      </c>
      <c r="J30" s="61">
        <f t="shared" si="6"/>
        <v>1002</v>
      </c>
      <c r="K30" s="62"/>
      <c r="L30" s="63">
        <v>181</v>
      </c>
      <c r="M30" s="64">
        <v>0</v>
      </c>
      <c r="N30" s="64"/>
      <c r="O30" s="63">
        <f t="shared" si="1"/>
        <v>181</v>
      </c>
      <c r="P30" s="63"/>
      <c r="Q30" s="69"/>
    </row>
    <row r="31" spans="1:17" s="3" customFormat="1" ht="24" customHeight="1">
      <c r="A31" s="39">
        <v>14</v>
      </c>
      <c r="B31" s="49" t="s">
        <v>95</v>
      </c>
      <c r="C31" s="40" t="s">
        <v>104</v>
      </c>
      <c r="D31" s="41" t="s">
        <v>87</v>
      </c>
      <c r="E31" s="42" t="s">
        <v>98</v>
      </c>
      <c r="F31" s="48">
        <v>87.3</v>
      </c>
      <c r="G31" s="47" t="str">
        <f t="shared" si="7"/>
        <v>B</v>
      </c>
      <c r="H31" s="44">
        <f t="shared" si="5"/>
        <v>6</v>
      </c>
      <c r="I31" s="47">
        <v>127</v>
      </c>
      <c r="J31" s="61">
        <f t="shared" si="6"/>
        <v>762</v>
      </c>
      <c r="K31" s="62"/>
      <c r="L31" s="63">
        <v>181</v>
      </c>
      <c r="M31" s="64">
        <v>0</v>
      </c>
      <c r="N31" s="64"/>
      <c r="O31" s="63">
        <f t="shared" si="1"/>
        <v>181</v>
      </c>
      <c r="P31" s="63"/>
      <c r="Q31" s="69"/>
    </row>
    <row r="32" spans="1:17" s="3" customFormat="1" ht="24" customHeight="1">
      <c r="A32" s="39">
        <v>15</v>
      </c>
      <c r="B32" s="49" t="s">
        <v>95</v>
      </c>
      <c r="C32" s="40" t="s">
        <v>105</v>
      </c>
      <c r="D32" s="41" t="s">
        <v>87</v>
      </c>
      <c r="E32" s="42" t="s">
        <v>98</v>
      </c>
      <c r="F32" s="48">
        <v>86.32</v>
      </c>
      <c r="G32" s="47" t="str">
        <f t="shared" si="7"/>
        <v>B</v>
      </c>
      <c r="H32" s="44">
        <f t="shared" si="5"/>
        <v>6</v>
      </c>
      <c r="I32" s="47">
        <v>127</v>
      </c>
      <c r="J32" s="61">
        <f t="shared" si="6"/>
        <v>762</v>
      </c>
      <c r="K32" s="62"/>
      <c r="L32" s="63">
        <v>181</v>
      </c>
      <c r="M32" s="64">
        <v>0</v>
      </c>
      <c r="N32" s="64"/>
      <c r="O32" s="63">
        <f t="shared" si="1"/>
        <v>181</v>
      </c>
      <c r="P32" s="63"/>
      <c r="Q32" s="69"/>
    </row>
    <row r="33" spans="1:17" s="3" customFormat="1" ht="24" customHeight="1">
      <c r="A33" s="39">
        <v>16</v>
      </c>
      <c r="B33" s="49" t="s">
        <v>95</v>
      </c>
      <c r="C33" s="40" t="s">
        <v>106</v>
      </c>
      <c r="D33" s="41" t="s">
        <v>87</v>
      </c>
      <c r="E33" s="42" t="s">
        <v>98</v>
      </c>
      <c r="F33" s="48">
        <v>84.4</v>
      </c>
      <c r="G33" s="47" t="str">
        <f t="shared" si="7"/>
        <v>B</v>
      </c>
      <c r="H33" s="44">
        <f t="shared" si="5"/>
        <v>6</v>
      </c>
      <c r="I33" s="47">
        <v>127</v>
      </c>
      <c r="J33" s="61">
        <f t="shared" si="6"/>
        <v>762</v>
      </c>
      <c r="K33" s="62"/>
      <c r="L33" s="63">
        <v>181</v>
      </c>
      <c r="M33" s="64">
        <v>0</v>
      </c>
      <c r="N33" s="64"/>
      <c r="O33" s="63">
        <f t="shared" si="1"/>
        <v>181</v>
      </c>
      <c r="P33" s="63"/>
      <c r="Q33" s="69"/>
    </row>
    <row r="34" spans="1:17" s="3" customFormat="1" ht="24" customHeight="1">
      <c r="A34" s="39">
        <v>17</v>
      </c>
      <c r="B34" s="49" t="s">
        <v>95</v>
      </c>
      <c r="C34" s="40" t="s">
        <v>107</v>
      </c>
      <c r="D34" s="41" t="s">
        <v>87</v>
      </c>
      <c r="E34" s="46" t="s">
        <v>108</v>
      </c>
      <c r="F34" s="48">
        <v>88.6</v>
      </c>
      <c r="G34" s="47" t="str">
        <f t="shared" si="7"/>
        <v>B</v>
      </c>
      <c r="H34" s="44">
        <f t="shared" si="5"/>
        <v>4.640883977900552</v>
      </c>
      <c r="I34" s="47">
        <v>127</v>
      </c>
      <c r="J34" s="61">
        <f t="shared" si="6"/>
        <v>589.3922651933701</v>
      </c>
      <c r="K34" s="62"/>
      <c r="L34" s="63">
        <v>140</v>
      </c>
      <c r="M34" s="64">
        <v>0</v>
      </c>
      <c r="N34" s="64"/>
      <c r="O34" s="63">
        <f t="shared" si="1"/>
        <v>140</v>
      </c>
      <c r="P34" s="63"/>
      <c r="Q34" s="71" t="s">
        <v>109</v>
      </c>
    </row>
    <row r="35" spans="1:17" s="3" customFormat="1" ht="24" customHeight="1">
      <c r="A35" s="39">
        <v>18</v>
      </c>
      <c r="B35" s="49" t="s">
        <v>95</v>
      </c>
      <c r="C35" s="40" t="s">
        <v>110</v>
      </c>
      <c r="D35" s="41" t="s">
        <v>87</v>
      </c>
      <c r="E35" s="46" t="s">
        <v>98</v>
      </c>
      <c r="F35" s="48">
        <v>88.6</v>
      </c>
      <c r="G35" s="47" t="str">
        <f t="shared" si="7"/>
        <v>B</v>
      </c>
      <c r="H35" s="44">
        <f t="shared" si="5"/>
        <v>4.740331491712707</v>
      </c>
      <c r="I35" s="47">
        <v>127</v>
      </c>
      <c r="J35" s="61">
        <f t="shared" si="6"/>
        <v>602.0220994475138</v>
      </c>
      <c r="K35" s="62"/>
      <c r="L35" s="63">
        <v>143</v>
      </c>
      <c r="M35" s="64">
        <v>0</v>
      </c>
      <c r="N35" s="64"/>
      <c r="O35" s="63">
        <f t="shared" si="1"/>
        <v>143</v>
      </c>
      <c r="P35" s="63"/>
      <c r="Q35" s="71" t="s">
        <v>111</v>
      </c>
    </row>
    <row r="36" spans="1:17" s="3" customFormat="1" ht="24" customHeight="1">
      <c r="A36" s="39">
        <v>19</v>
      </c>
      <c r="B36" s="49" t="s">
        <v>95</v>
      </c>
      <c r="C36" s="49" t="s">
        <v>112</v>
      </c>
      <c r="D36" s="45" t="s">
        <v>87</v>
      </c>
      <c r="E36" s="46" t="s">
        <v>113</v>
      </c>
      <c r="F36" s="48">
        <v>85</v>
      </c>
      <c r="G36" s="47" t="str">
        <f aca="true" t="shared" si="8" ref="G36:G60">IF(F36&gt;=90,"A",IF(F36&gt;=80,"B","C"))</f>
        <v>B</v>
      </c>
      <c r="H36" s="44">
        <f aca="true" t="shared" si="9" ref="H36:H49">O36/(181/6)</f>
        <v>0.36464088397790057</v>
      </c>
      <c r="I36" s="47">
        <v>127</v>
      </c>
      <c r="J36" s="61">
        <f aca="true" t="shared" si="10" ref="J36:J61">H36*I36</f>
        <v>46.309392265193374</v>
      </c>
      <c r="K36" s="62"/>
      <c r="L36" s="63">
        <v>11</v>
      </c>
      <c r="M36" s="64">
        <v>0</v>
      </c>
      <c r="N36" s="64"/>
      <c r="O36" s="63">
        <f t="shared" si="1"/>
        <v>11</v>
      </c>
      <c r="P36" s="63"/>
      <c r="Q36" s="69"/>
    </row>
    <row r="37" spans="1:17" s="3" customFormat="1" ht="24" customHeight="1">
      <c r="A37" s="39">
        <v>20</v>
      </c>
      <c r="B37" s="41" t="s">
        <v>114</v>
      </c>
      <c r="C37" s="40" t="s">
        <v>115</v>
      </c>
      <c r="D37" s="41" t="s">
        <v>116</v>
      </c>
      <c r="E37" s="42" t="s">
        <v>117</v>
      </c>
      <c r="F37" s="48">
        <v>93.6</v>
      </c>
      <c r="G37" s="47" t="str">
        <f t="shared" si="8"/>
        <v>A</v>
      </c>
      <c r="H37" s="44">
        <f t="shared" si="9"/>
        <v>4.176795580110497</v>
      </c>
      <c r="I37" s="47">
        <v>300</v>
      </c>
      <c r="J37" s="61">
        <f t="shared" si="10"/>
        <v>1253.038674033149</v>
      </c>
      <c r="K37" s="62"/>
      <c r="L37" s="63">
        <v>126</v>
      </c>
      <c r="M37" s="64">
        <v>0</v>
      </c>
      <c r="N37" s="64"/>
      <c r="O37" s="63">
        <f aca="true" t="shared" si="11" ref="O36:O61">L37-M37-N37</f>
        <v>126</v>
      </c>
      <c r="P37" s="63"/>
      <c r="Q37" s="47" t="s">
        <v>118</v>
      </c>
    </row>
    <row r="38" spans="1:17" s="3" customFormat="1" ht="24" customHeight="1">
      <c r="A38" s="39">
        <v>21</v>
      </c>
      <c r="B38" s="41" t="s">
        <v>114</v>
      </c>
      <c r="C38" s="49" t="s">
        <v>119</v>
      </c>
      <c r="D38" s="45" t="s">
        <v>74</v>
      </c>
      <c r="E38" s="46" t="s">
        <v>120</v>
      </c>
      <c r="F38" s="48">
        <v>88.45</v>
      </c>
      <c r="G38" s="47" t="str">
        <f t="shared" si="8"/>
        <v>B</v>
      </c>
      <c r="H38" s="44">
        <f t="shared" si="9"/>
        <v>1.425414364640884</v>
      </c>
      <c r="I38" s="47">
        <v>200</v>
      </c>
      <c r="J38" s="61">
        <f t="shared" si="10"/>
        <v>285.08287292817676</v>
      </c>
      <c r="K38" s="62"/>
      <c r="L38" s="63">
        <v>43</v>
      </c>
      <c r="M38" s="64">
        <v>0</v>
      </c>
      <c r="N38" s="64"/>
      <c r="O38" s="63">
        <f t="shared" si="11"/>
        <v>43</v>
      </c>
      <c r="P38" s="63"/>
      <c r="Q38" s="47" t="s">
        <v>121</v>
      </c>
    </row>
    <row r="39" spans="1:17" s="3" customFormat="1" ht="24" customHeight="1">
      <c r="A39" s="39">
        <v>22</v>
      </c>
      <c r="B39" s="41" t="s">
        <v>114</v>
      </c>
      <c r="C39" s="49" t="s">
        <v>122</v>
      </c>
      <c r="D39" s="45" t="s">
        <v>74</v>
      </c>
      <c r="E39" s="46" t="s">
        <v>123</v>
      </c>
      <c r="F39" s="48">
        <v>88.2</v>
      </c>
      <c r="G39" s="47" t="str">
        <f t="shared" si="8"/>
        <v>B</v>
      </c>
      <c r="H39" s="44">
        <f t="shared" si="9"/>
        <v>0.6961325966850829</v>
      </c>
      <c r="I39" s="47">
        <v>200</v>
      </c>
      <c r="J39" s="61">
        <f t="shared" si="10"/>
        <v>139.22651933701658</v>
      </c>
      <c r="K39" s="62"/>
      <c r="L39" s="63">
        <v>21</v>
      </c>
      <c r="M39" s="64">
        <v>0</v>
      </c>
      <c r="N39" s="64"/>
      <c r="O39" s="63">
        <f t="shared" si="11"/>
        <v>21</v>
      </c>
      <c r="P39" s="63"/>
      <c r="Q39" s="47" t="s">
        <v>124</v>
      </c>
    </row>
    <row r="40" spans="1:17" s="3" customFormat="1" ht="24" customHeight="1">
      <c r="A40" s="39">
        <v>23</v>
      </c>
      <c r="B40" s="41" t="s">
        <v>114</v>
      </c>
      <c r="C40" s="49" t="s">
        <v>125</v>
      </c>
      <c r="D40" s="45" t="s">
        <v>74</v>
      </c>
      <c r="E40" s="46" t="s">
        <v>126</v>
      </c>
      <c r="F40" s="48">
        <v>89.37</v>
      </c>
      <c r="G40" s="47" t="str">
        <f t="shared" si="8"/>
        <v>B</v>
      </c>
      <c r="H40" s="44">
        <f t="shared" si="9"/>
        <v>0.36464088397790057</v>
      </c>
      <c r="I40" s="47">
        <v>200</v>
      </c>
      <c r="J40" s="61">
        <f t="shared" si="10"/>
        <v>72.92817679558011</v>
      </c>
      <c r="K40" s="62"/>
      <c r="L40" s="63">
        <v>11</v>
      </c>
      <c r="M40" s="64">
        <v>0</v>
      </c>
      <c r="N40" s="64"/>
      <c r="O40" s="63">
        <f t="shared" si="11"/>
        <v>11</v>
      </c>
      <c r="P40" s="63"/>
      <c r="Q40" s="47" t="s">
        <v>127</v>
      </c>
    </row>
    <row r="41" spans="1:17" s="3" customFormat="1" ht="24" customHeight="1">
      <c r="A41" s="39">
        <v>24</v>
      </c>
      <c r="B41" s="41" t="s">
        <v>114</v>
      </c>
      <c r="C41" s="49" t="s">
        <v>128</v>
      </c>
      <c r="D41" s="45" t="s">
        <v>129</v>
      </c>
      <c r="E41" s="46" t="s">
        <v>130</v>
      </c>
      <c r="F41" s="48">
        <v>85.7</v>
      </c>
      <c r="G41" s="47" t="str">
        <f t="shared" si="8"/>
        <v>B</v>
      </c>
      <c r="H41" s="44">
        <f t="shared" si="9"/>
        <v>0.6298342541436464</v>
      </c>
      <c r="I41" s="47">
        <v>200</v>
      </c>
      <c r="J41" s="61">
        <f t="shared" si="10"/>
        <v>125.96685082872926</v>
      </c>
      <c r="K41" s="62" t="s">
        <v>131</v>
      </c>
      <c r="L41" s="63">
        <v>22</v>
      </c>
      <c r="M41" s="64">
        <v>3</v>
      </c>
      <c r="N41" s="64"/>
      <c r="O41" s="63">
        <f t="shared" si="11"/>
        <v>19</v>
      </c>
      <c r="P41" s="63"/>
      <c r="Q41" s="47" t="s">
        <v>132</v>
      </c>
    </row>
    <row r="42" spans="1:17" s="3" customFormat="1" ht="24" customHeight="1">
      <c r="A42" s="39">
        <v>25</v>
      </c>
      <c r="B42" s="41" t="s">
        <v>133</v>
      </c>
      <c r="C42" s="40" t="s">
        <v>134</v>
      </c>
      <c r="D42" s="41" t="s">
        <v>116</v>
      </c>
      <c r="E42" s="42" t="s">
        <v>135</v>
      </c>
      <c r="F42" s="48">
        <v>80</v>
      </c>
      <c r="G42" s="47" t="str">
        <f t="shared" si="8"/>
        <v>B</v>
      </c>
      <c r="H42" s="44">
        <f t="shared" si="9"/>
        <v>6</v>
      </c>
      <c r="I42" s="47">
        <v>200</v>
      </c>
      <c r="J42" s="61">
        <f t="shared" si="10"/>
        <v>1200</v>
      </c>
      <c r="K42" s="62"/>
      <c r="L42" s="63">
        <v>181</v>
      </c>
      <c r="M42" s="64">
        <v>0</v>
      </c>
      <c r="N42" s="64"/>
      <c r="O42" s="63">
        <f t="shared" si="11"/>
        <v>181</v>
      </c>
      <c r="P42" s="63"/>
      <c r="Q42" s="69"/>
    </row>
    <row r="43" spans="1:17" s="3" customFormat="1" ht="24" customHeight="1">
      <c r="A43" s="39">
        <v>26</v>
      </c>
      <c r="B43" s="41" t="s">
        <v>133</v>
      </c>
      <c r="C43" s="40" t="s">
        <v>136</v>
      </c>
      <c r="D43" s="41" t="s">
        <v>74</v>
      </c>
      <c r="E43" s="42" t="s">
        <v>137</v>
      </c>
      <c r="F43" s="48">
        <v>89.6</v>
      </c>
      <c r="G43" s="47" t="str">
        <f t="shared" si="8"/>
        <v>B</v>
      </c>
      <c r="H43" s="44">
        <f t="shared" si="9"/>
        <v>6</v>
      </c>
      <c r="I43" s="47">
        <v>200</v>
      </c>
      <c r="J43" s="61">
        <f t="shared" si="10"/>
        <v>1200</v>
      </c>
      <c r="K43" s="62"/>
      <c r="L43" s="63">
        <v>181</v>
      </c>
      <c r="M43" s="64">
        <v>0</v>
      </c>
      <c r="N43" s="64"/>
      <c r="O43" s="63">
        <f t="shared" si="11"/>
        <v>181</v>
      </c>
      <c r="P43" s="63"/>
      <c r="Q43" s="69"/>
    </row>
    <row r="44" spans="1:17" s="3" customFormat="1" ht="24" customHeight="1">
      <c r="A44" s="39">
        <v>27</v>
      </c>
      <c r="B44" s="41" t="s">
        <v>133</v>
      </c>
      <c r="C44" s="40" t="s">
        <v>138</v>
      </c>
      <c r="D44" s="41" t="s">
        <v>74</v>
      </c>
      <c r="E44" s="42" t="s">
        <v>139</v>
      </c>
      <c r="F44" s="48">
        <v>90</v>
      </c>
      <c r="G44" s="47" t="str">
        <f t="shared" si="8"/>
        <v>A</v>
      </c>
      <c r="H44" s="44">
        <f t="shared" si="9"/>
        <v>6</v>
      </c>
      <c r="I44" s="47">
        <v>300</v>
      </c>
      <c r="J44" s="61">
        <f t="shared" si="10"/>
        <v>1800</v>
      </c>
      <c r="K44" s="62"/>
      <c r="L44" s="63">
        <v>181</v>
      </c>
      <c r="M44" s="64">
        <v>0</v>
      </c>
      <c r="N44" s="64"/>
      <c r="O44" s="63">
        <f t="shared" si="11"/>
        <v>181</v>
      </c>
      <c r="P44" s="63"/>
      <c r="Q44" s="69"/>
    </row>
    <row r="45" spans="1:17" s="3" customFormat="1" ht="24" customHeight="1">
      <c r="A45" s="39">
        <v>28</v>
      </c>
      <c r="B45" s="41" t="s">
        <v>133</v>
      </c>
      <c r="C45" s="40" t="s">
        <v>140</v>
      </c>
      <c r="D45" s="41" t="s">
        <v>74</v>
      </c>
      <c r="E45" s="42" t="s">
        <v>141</v>
      </c>
      <c r="F45" s="48">
        <v>89.2</v>
      </c>
      <c r="G45" s="47" t="str">
        <f t="shared" si="8"/>
        <v>B</v>
      </c>
      <c r="H45" s="44">
        <f t="shared" si="9"/>
        <v>6</v>
      </c>
      <c r="I45" s="47">
        <v>200</v>
      </c>
      <c r="J45" s="61">
        <f t="shared" si="10"/>
        <v>1200</v>
      </c>
      <c r="K45" s="62"/>
      <c r="L45" s="63">
        <v>181</v>
      </c>
      <c r="M45" s="64">
        <v>0</v>
      </c>
      <c r="N45" s="64"/>
      <c r="O45" s="63">
        <f t="shared" si="11"/>
        <v>181</v>
      </c>
      <c r="P45" s="63"/>
      <c r="Q45" s="69"/>
    </row>
    <row r="46" spans="1:17" s="3" customFormat="1" ht="24" customHeight="1">
      <c r="A46" s="39">
        <v>29</v>
      </c>
      <c r="B46" s="41" t="s">
        <v>133</v>
      </c>
      <c r="C46" s="40" t="s">
        <v>142</v>
      </c>
      <c r="D46" s="41" t="s">
        <v>129</v>
      </c>
      <c r="E46" s="42" t="s">
        <v>143</v>
      </c>
      <c r="F46" s="48">
        <v>89.7</v>
      </c>
      <c r="G46" s="47" t="str">
        <f t="shared" si="8"/>
        <v>B</v>
      </c>
      <c r="H46" s="44">
        <f t="shared" si="9"/>
        <v>1.292817679558011</v>
      </c>
      <c r="I46" s="47">
        <v>200</v>
      </c>
      <c r="J46" s="61">
        <f t="shared" si="10"/>
        <v>258.56353591160223</v>
      </c>
      <c r="K46" s="62" t="s">
        <v>144</v>
      </c>
      <c r="L46" s="63">
        <v>181</v>
      </c>
      <c r="M46" s="64">
        <v>142</v>
      </c>
      <c r="N46" s="64"/>
      <c r="O46" s="63">
        <f t="shared" si="11"/>
        <v>39</v>
      </c>
      <c r="P46" s="63"/>
      <c r="Q46" s="72" t="s">
        <v>145</v>
      </c>
    </row>
    <row r="47" spans="1:17" s="3" customFormat="1" ht="24" customHeight="1">
      <c r="A47" s="39">
        <v>30</v>
      </c>
      <c r="B47" s="41" t="s">
        <v>146</v>
      </c>
      <c r="C47" s="49" t="s">
        <v>147</v>
      </c>
      <c r="D47" s="45" t="s">
        <v>116</v>
      </c>
      <c r="E47" s="46" t="s">
        <v>93</v>
      </c>
      <c r="F47" s="48">
        <v>92.3</v>
      </c>
      <c r="G47" s="47" t="str">
        <f t="shared" si="8"/>
        <v>A</v>
      </c>
      <c r="H47" s="44">
        <f t="shared" si="9"/>
        <v>1.3591160220994474</v>
      </c>
      <c r="I47" s="47">
        <v>300</v>
      </c>
      <c r="J47" s="61">
        <f t="shared" si="10"/>
        <v>407.7348066298342</v>
      </c>
      <c r="K47" s="62"/>
      <c r="L47" s="63">
        <v>41</v>
      </c>
      <c r="M47" s="64">
        <v>0</v>
      </c>
      <c r="N47" s="64"/>
      <c r="O47" s="63">
        <f t="shared" si="11"/>
        <v>41</v>
      </c>
      <c r="P47" s="63"/>
      <c r="Q47" s="47" t="s">
        <v>148</v>
      </c>
    </row>
    <row r="48" spans="1:17" s="3" customFormat="1" ht="24" customHeight="1">
      <c r="A48" s="39">
        <v>31</v>
      </c>
      <c r="B48" s="41" t="s">
        <v>146</v>
      </c>
      <c r="C48" s="40" t="s">
        <v>149</v>
      </c>
      <c r="D48" s="41" t="s">
        <v>150</v>
      </c>
      <c r="E48" s="42" t="s">
        <v>117</v>
      </c>
      <c r="F48" s="48">
        <v>89.45</v>
      </c>
      <c r="G48" s="47" t="str">
        <f t="shared" si="8"/>
        <v>B</v>
      </c>
      <c r="H48" s="44">
        <f t="shared" si="9"/>
        <v>5.204419889502762</v>
      </c>
      <c r="I48" s="47">
        <v>200</v>
      </c>
      <c r="J48" s="61">
        <f t="shared" si="10"/>
        <v>1040.8839779005523</v>
      </c>
      <c r="K48" s="62"/>
      <c r="L48" s="63">
        <v>157</v>
      </c>
      <c r="M48" s="64">
        <v>0</v>
      </c>
      <c r="N48" s="64"/>
      <c r="O48" s="63">
        <f t="shared" si="11"/>
        <v>157</v>
      </c>
      <c r="P48" s="63"/>
      <c r="Q48" s="47"/>
    </row>
    <row r="49" spans="1:17" s="3" customFormat="1" ht="24" customHeight="1">
      <c r="A49" s="39">
        <v>32</v>
      </c>
      <c r="B49" s="41" t="s">
        <v>146</v>
      </c>
      <c r="C49" s="40" t="s">
        <v>151</v>
      </c>
      <c r="D49" s="41" t="s">
        <v>74</v>
      </c>
      <c r="E49" s="50" t="s">
        <v>152</v>
      </c>
      <c r="F49" s="48">
        <v>83.3</v>
      </c>
      <c r="G49" s="47" t="str">
        <f t="shared" si="8"/>
        <v>B</v>
      </c>
      <c r="H49" s="44">
        <f t="shared" si="9"/>
        <v>4.87292817679558</v>
      </c>
      <c r="I49" s="47">
        <v>200</v>
      </c>
      <c r="J49" s="61">
        <f t="shared" si="10"/>
        <v>974.5856353591159</v>
      </c>
      <c r="K49" s="62"/>
      <c r="L49" s="63">
        <v>147</v>
      </c>
      <c r="M49" s="64">
        <v>0</v>
      </c>
      <c r="N49" s="64"/>
      <c r="O49" s="63">
        <f t="shared" si="11"/>
        <v>147</v>
      </c>
      <c r="P49" s="63"/>
      <c r="Q49" s="47" t="s">
        <v>153</v>
      </c>
    </row>
    <row r="50" spans="1:17" s="3" customFormat="1" ht="24" customHeight="1">
      <c r="A50" s="39">
        <v>33</v>
      </c>
      <c r="B50" s="41" t="s">
        <v>146</v>
      </c>
      <c r="C50" s="40" t="s">
        <v>154</v>
      </c>
      <c r="D50" s="41" t="s">
        <v>74</v>
      </c>
      <c r="E50" s="42" t="s">
        <v>155</v>
      </c>
      <c r="F50" s="48">
        <v>88.2</v>
      </c>
      <c r="G50" s="47" t="str">
        <f t="shared" si="8"/>
        <v>B</v>
      </c>
      <c r="H50" s="44">
        <f aca="true" t="shared" si="12" ref="H50:H81">O50/(181/6)</f>
        <v>6</v>
      </c>
      <c r="I50" s="47">
        <v>200</v>
      </c>
      <c r="J50" s="61">
        <f t="shared" si="10"/>
        <v>1200</v>
      </c>
      <c r="K50" s="62"/>
      <c r="L50" s="63">
        <v>181</v>
      </c>
      <c r="M50" s="64">
        <v>0</v>
      </c>
      <c r="N50" s="64"/>
      <c r="O50" s="63">
        <f t="shared" si="11"/>
        <v>181</v>
      </c>
      <c r="P50" s="63"/>
      <c r="Q50" s="69"/>
    </row>
    <row r="51" spans="1:17" s="3" customFormat="1" ht="24" customHeight="1">
      <c r="A51" s="39">
        <v>34</v>
      </c>
      <c r="B51" s="41" t="s">
        <v>146</v>
      </c>
      <c r="C51" s="41" t="s">
        <v>156</v>
      </c>
      <c r="D51" s="41" t="s">
        <v>129</v>
      </c>
      <c r="E51" s="42" t="s">
        <v>157</v>
      </c>
      <c r="F51" s="48">
        <v>87.1</v>
      </c>
      <c r="G51" s="47" t="str">
        <f t="shared" si="8"/>
        <v>B</v>
      </c>
      <c r="H51" s="44">
        <f t="shared" si="12"/>
        <v>6</v>
      </c>
      <c r="I51" s="47">
        <v>200</v>
      </c>
      <c r="J51" s="61">
        <f t="shared" si="10"/>
        <v>1200</v>
      </c>
      <c r="K51" s="62"/>
      <c r="L51" s="63">
        <v>181</v>
      </c>
      <c r="M51" s="64">
        <v>0</v>
      </c>
      <c r="N51" s="64"/>
      <c r="O51" s="63">
        <f t="shared" si="11"/>
        <v>181</v>
      </c>
      <c r="P51" s="63"/>
      <c r="Q51" s="69"/>
    </row>
    <row r="52" spans="1:17" s="3" customFormat="1" ht="24" customHeight="1">
      <c r="A52" s="39">
        <v>35</v>
      </c>
      <c r="B52" s="41" t="s">
        <v>158</v>
      </c>
      <c r="C52" s="41" t="s">
        <v>159</v>
      </c>
      <c r="D52" s="41" t="s">
        <v>116</v>
      </c>
      <c r="E52" s="42" t="s">
        <v>160</v>
      </c>
      <c r="F52" s="48">
        <v>91.58</v>
      </c>
      <c r="G52" s="47" t="str">
        <f t="shared" si="8"/>
        <v>A</v>
      </c>
      <c r="H52" s="44">
        <f t="shared" si="12"/>
        <v>6</v>
      </c>
      <c r="I52" s="47">
        <v>300</v>
      </c>
      <c r="J52" s="61">
        <f t="shared" si="10"/>
        <v>1800</v>
      </c>
      <c r="K52" s="62"/>
      <c r="L52" s="63">
        <v>181</v>
      </c>
      <c r="M52" s="64">
        <v>0</v>
      </c>
      <c r="N52" s="64"/>
      <c r="O52" s="63">
        <f t="shared" si="11"/>
        <v>181</v>
      </c>
      <c r="P52" s="63"/>
      <c r="Q52" s="69"/>
    </row>
    <row r="53" spans="1:17" s="3" customFormat="1" ht="24" customHeight="1">
      <c r="A53" s="39">
        <v>36</v>
      </c>
      <c r="B53" s="41" t="s">
        <v>158</v>
      </c>
      <c r="C53" s="41" t="s">
        <v>161</v>
      </c>
      <c r="D53" s="41" t="s">
        <v>150</v>
      </c>
      <c r="E53" s="42" t="s">
        <v>162</v>
      </c>
      <c r="F53" s="48">
        <v>89.98</v>
      </c>
      <c r="G53" s="47" t="str">
        <f t="shared" si="8"/>
        <v>B</v>
      </c>
      <c r="H53" s="44">
        <f t="shared" si="12"/>
        <v>6</v>
      </c>
      <c r="I53" s="47">
        <v>200</v>
      </c>
      <c r="J53" s="61">
        <f t="shared" si="10"/>
        <v>1200</v>
      </c>
      <c r="K53" s="62"/>
      <c r="L53" s="63">
        <v>181</v>
      </c>
      <c r="M53" s="64">
        <v>0</v>
      </c>
      <c r="N53" s="64"/>
      <c r="O53" s="63">
        <f t="shared" si="11"/>
        <v>181</v>
      </c>
      <c r="P53" s="63"/>
      <c r="Q53" s="69"/>
    </row>
    <row r="54" spans="1:17" s="3" customFormat="1" ht="24" customHeight="1">
      <c r="A54" s="39">
        <v>37</v>
      </c>
      <c r="B54" s="41" t="s">
        <v>158</v>
      </c>
      <c r="C54" s="40" t="s">
        <v>163</v>
      </c>
      <c r="D54" s="41" t="s">
        <v>74</v>
      </c>
      <c r="E54" s="42" t="s">
        <v>164</v>
      </c>
      <c r="F54" s="48">
        <v>89.75</v>
      </c>
      <c r="G54" s="47" t="str">
        <f t="shared" si="8"/>
        <v>B</v>
      </c>
      <c r="H54" s="44">
        <f t="shared" si="12"/>
        <v>6</v>
      </c>
      <c r="I54" s="47">
        <v>200</v>
      </c>
      <c r="J54" s="61">
        <f t="shared" si="10"/>
        <v>1200</v>
      </c>
      <c r="K54" s="62"/>
      <c r="L54" s="63">
        <v>181</v>
      </c>
      <c r="M54" s="64">
        <v>0</v>
      </c>
      <c r="N54" s="64"/>
      <c r="O54" s="63">
        <f t="shared" si="11"/>
        <v>181</v>
      </c>
      <c r="P54" s="63"/>
      <c r="Q54" s="69"/>
    </row>
    <row r="55" spans="1:17" s="3" customFormat="1" ht="24" customHeight="1">
      <c r="A55" s="39">
        <v>38</v>
      </c>
      <c r="B55" s="41" t="s">
        <v>158</v>
      </c>
      <c r="C55" s="40" t="s">
        <v>165</v>
      </c>
      <c r="D55" s="41" t="s">
        <v>74</v>
      </c>
      <c r="E55" s="42" t="s">
        <v>141</v>
      </c>
      <c r="F55" s="48">
        <v>93</v>
      </c>
      <c r="G55" s="47" t="str">
        <f t="shared" si="8"/>
        <v>A</v>
      </c>
      <c r="H55" s="44">
        <f t="shared" si="12"/>
        <v>6</v>
      </c>
      <c r="I55" s="47">
        <v>300</v>
      </c>
      <c r="J55" s="61">
        <f t="shared" si="10"/>
        <v>1800</v>
      </c>
      <c r="K55" s="62"/>
      <c r="L55" s="63">
        <v>181</v>
      </c>
      <c r="M55" s="64">
        <v>0</v>
      </c>
      <c r="N55" s="64"/>
      <c r="O55" s="63">
        <f t="shared" si="11"/>
        <v>181</v>
      </c>
      <c r="P55" s="63"/>
      <c r="Q55" s="69"/>
    </row>
    <row r="56" spans="1:17" s="3" customFormat="1" ht="24" customHeight="1">
      <c r="A56" s="39">
        <v>39</v>
      </c>
      <c r="B56" s="41" t="s">
        <v>158</v>
      </c>
      <c r="C56" s="40" t="s">
        <v>166</v>
      </c>
      <c r="D56" s="41" t="s">
        <v>129</v>
      </c>
      <c r="E56" s="42" t="s">
        <v>167</v>
      </c>
      <c r="F56" s="48">
        <v>89.5</v>
      </c>
      <c r="G56" s="47" t="str">
        <f t="shared" si="8"/>
        <v>B</v>
      </c>
      <c r="H56" s="44">
        <f t="shared" si="12"/>
        <v>4.740331491712707</v>
      </c>
      <c r="I56" s="47">
        <v>200</v>
      </c>
      <c r="J56" s="61">
        <f t="shared" si="10"/>
        <v>948.0662983425415</v>
      </c>
      <c r="K56" s="62"/>
      <c r="L56" s="63">
        <v>143</v>
      </c>
      <c r="M56" s="64">
        <v>0</v>
      </c>
      <c r="N56" s="64"/>
      <c r="O56" s="63">
        <f t="shared" si="11"/>
        <v>143</v>
      </c>
      <c r="P56" s="63"/>
      <c r="Q56" s="69" t="s">
        <v>168</v>
      </c>
    </row>
    <row r="57" spans="1:17" s="3" customFormat="1" ht="24" customHeight="1">
      <c r="A57" s="39">
        <v>40</v>
      </c>
      <c r="B57" s="41" t="s">
        <v>169</v>
      </c>
      <c r="C57" s="40" t="s">
        <v>170</v>
      </c>
      <c r="D57" s="41" t="s">
        <v>116</v>
      </c>
      <c r="E57" s="42" t="s">
        <v>171</v>
      </c>
      <c r="F57" s="48">
        <v>89.97</v>
      </c>
      <c r="G57" s="47" t="str">
        <f t="shared" si="8"/>
        <v>B</v>
      </c>
      <c r="H57" s="44">
        <f t="shared" si="12"/>
        <v>6</v>
      </c>
      <c r="I57" s="47">
        <v>200</v>
      </c>
      <c r="J57" s="61">
        <f t="shared" si="10"/>
        <v>1200</v>
      </c>
      <c r="K57" s="62"/>
      <c r="L57" s="63">
        <v>181</v>
      </c>
      <c r="M57" s="64">
        <v>0</v>
      </c>
      <c r="N57" s="64"/>
      <c r="O57" s="63">
        <f t="shared" si="11"/>
        <v>181</v>
      </c>
      <c r="P57" s="63"/>
      <c r="Q57" s="69"/>
    </row>
    <row r="58" spans="1:17" s="3" customFormat="1" ht="24" customHeight="1">
      <c r="A58" s="39">
        <v>41</v>
      </c>
      <c r="B58" s="41" t="s">
        <v>169</v>
      </c>
      <c r="C58" s="40" t="s">
        <v>172</v>
      </c>
      <c r="D58" s="41" t="s">
        <v>74</v>
      </c>
      <c r="E58" s="42" t="s">
        <v>171</v>
      </c>
      <c r="F58" s="48">
        <v>89.08</v>
      </c>
      <c r="G58" s="47" t="str">
        <f t="shared" si="8"/>
        <v>B</v>
      </c>
      <c r="H58" s="44">
        <f t="shared" si="12"/>
        <v>6</v>
      </c>
      <c r="I58" s="47">
        <v>200</v>
      </c>
      <c r="J58" s="61">
        <f t="shared" si="10"/>
        <v>1200</v>
      </c>
      <c r="K58" s="62"/>
      <c r="L58" s="63">
        <v>181</v>
      </c>
      <c r="M58" s="64">
        <v>0</v>
      </c>
      <c r="N58" s="64"/>
      <c r="O58" s="63">
        <f t="shared" si="11"/>
        <v>181</v>
      </c>
      <c r="P58" s="63"/>
      <c r="Q58" s="69"/>
    </row>
    <row r="59" spans="1:17" s="3" customFormat="1" ht="24" customHeight="1">
      <c r="A59" s="39">
        <v>42</v>
      </c>
      <c r="B59" s="41" t="s">
        <v>169</v>
      </c>
      <c r="C59" s="40" t="s">
        <v>173</v>
      </c>
      <c r="D59" s="41" t="s">
        <v>74</v>
      </c>
      <c r="E59" s="42" t="s">
        <v>174</v>
      </c>
      <c r="F59" s="48">
        <v>87.27</v>
      </c>
      <c r="G59" s="47" t="str">
        <f t="shared" si="8"/>
        <v>B</v>
      </c>
      <c r="H59" s="44">
        <f t="shared" si="12"/>
        <v>5.8674033149171265</v>
      </c>
      <c r="I59" s="47">
        <v>200</v>
      </c>
      <c r="J59" s="61">
        <f t="shared" si="10"/>
        <v>1173.4806629834252</v>
      </c>
      <c r="K59" s="62" t="s">
        <v>175</v>
      </c>
      <c r="L59" s="63">
        <v>181</v>
      </c>
      <c r="M59" s="64">
        <v>4</v>
      </c>
      <c r="N59" s="64"/>
      <c r="O59" s="63">
        <f t="shared" si="11"/>
        <v>177</v>
      </c>
      <c r="P59" s="63"/>
      <c r="Q59" s="69"/>
    </row>
    <row r="60" spans="1:17" s="3" customFormat="1" ht="24" customHeight="1">
      <c r="A60" s="39">
        <v>43</v>
      </c>
      <c r="B60" s="41" t="s">
        <v>169</v>
      </c>
      <c r="C60" s="40" t="s">
        <v>60</v>
      </c>
      <c r="D60" s="41" t="s">
        <v>74</v>
      </c>
      <c r="E60" s="42" t="s">
        <v>176</v>
      </c>
      <c r="F60" s="48">
        <v>92.4</v>
      </c>
      <c r="G60" s="47" t="str">
        <f t="shared" si="8"/>
        <v>A</v>
      </c>
      <c r="H60" s="44">
        <f t="shared" si="12"/>
        <v>6</v>
      </c>
      <c r="I60" s="47">
        <v>300</v>
      </c>
      <c r="J60" s="61">
        <f t="shared" si="10"/>
        <v>1800</v>
      </c>
      <c r="K60" s="62"/>
      <c r="L60" s="63">
        <v>181</v>
      </c>
      <c r="M60" s="64">
        <v>0</v>
      </c>
      <c r="N60" s="64"/>
      <c r="O60" s="63">
        <f t="shared" si="11"/>
        <v>181</v>
      </c>
      <c r="P60" s="63"/>
      <c r="Q60" s="69"/>
    </row>
    <row r="61" spans="1:17" s="3" customFormat="1" ht="24" customHeight="1">
      <c r="A61" s="39">
        <v>44</v>
      </c>
      <c r="B61" s="41" t="s">
        <v>169</v>
      </c>
      <c r="C61" s="51" t="s">
        <v>177</v>
      </c>
      <c r="D61" s="52" t="s">
        <v>74</v>
      </c>
      <c r="E61" s="53" t="s">
        <v>178</v>
      </c>
      <c r="F61" s="48"/>
      <c r="G61" s="47"/>
      <c r="H61" s="44"/>
      <c r="I61" s="47"/>
      <c r="J61" s="61"/>
      <c r="K61" s="62"/>
      <c r="L61" s="63"/>
      <c r="M61" s="64"/>
      <c r="N61" s="64"/>
      <c r="O61" s="63"/>
      <c r="P61" s="63"/>
      <c r="Q61" s="69" t="s">
        <v>179</v>
      </c>
    </row>
    <row r="62" spans="1:17" s="3" customFormat="1" ht="24" customHeight="1">
      <c r="A62" s="39">
        <v>45</v>
      </c>
      <c r="B62" s="41" t="s">
        <v>169</v>
      </c>
      <c r="C62" s="40" t="s">
        <v>180</v>
      </c>
      <c r="D62" s="41" t="s">
        <v>129</v>
      </c>
      <c r="E62" s="42" t="s">
        <v>181</v>
      </c>
      <c r="F62" s="48">
        <v>92.5</v>
      </c>
      <c r="G62" s="47" t="str">
        <f aca="true" t="shared" si="13" ref="G62:G67">IF(F62&gt;=90,"A",IF(F62&gt;=80,"B","C"))</f>
        <v>A</v>
      </c>
      <c r="H62" s="44">
        <f t="shared" si="12"/>
        <v>6</v>
      </c>
      <c r="I62" s="47">
        <v>300</v>
      </c>
      <c r="J62" s="61">
        <f aca="true" t="shared" si="14" ref="J62:J125">H62*I62</f>
        <v>1800</v>
      </c>
      <c r="K62" s="62"/>
      <c r="L62" s="63">
        <v>181</v>
      </c>
      <c r="M62" s="64">
        <v>0</v>
      </c>
      <c r="N62" s="64"/>
      <c r="O62" s="63">
        <f aca="true" t="shared" si="15" ref="O62:O125">L62-M62-N62</f>
        <v>181</v>
      </c>
      <c r="P62" s="63"/>
      <c r="Q62" s="69"/>
    </row>
    <row r="63" spans="1:17" s="3" customFormat="1" ht="24" customHeight="1">
      <c r="A63" s="39">
        <v>46</v>
      </c>
      <c r="B63" s="41" t="s">
        <v>182</v>
      </c>
      <c r="C63" s="40" t="s">
        <v>183</v>
      </c>
      <c r="D63" s="41" t="s">
        <v>116</v>
      </c>
      <c r="E63" s="42" t="s">
        <v>184</v>
      </c>
      <c r="F63" s="48">
        <f>'[1]中心主任、督助评分表'!$G$25</f>
        <v>95.8</v>
      </c>
      <c r="G63" s="47" t="str">
        <f t="shared" si="13"/>
        <v>A</v>
      </c>
      <c r="H63" s="44">
        <f t="shared" si="12"/>
        <v>6</v>
      </c>
      <c r="I63" s="47">
        <v>300</v>
      </c>
      <c r="J63" s="61">
        <f t="shared" si="14"/>
        <v>1800</v>
      </c>
      <c r="K63" s="62"/>
      <c r="L63" s="63">
        <v>181</v>
      </c>
      <c r="M63" s="64">
        <v>0</v>
      </c>
      <c r="N63" s="64"/>
      <c r="O63" s="63">
        <f t="shared" si="15"/>
        <v>181</v>
      </c>
      <c r="P63" s="63"/>
      <c r="Q63" s="69"/>
    </row>
    <row r="64" spans="1:17" s="3" customFormat="1" ht="24" customHeight="1">
      <c r="A64" s="39">
        <v>47</v>
      </c>
      <c r="B64" s="41" t="s">
        <v>182</v>
      </c>
      <c r="C64" s="54" t="s">
        <v>185</v>
      </c>
      <c r="D64" s="41" t="s">
        <v>116</v>
      </c>
      <c r="E64" s="42" t="s">
        <v>186</v>
      </c>
      <c r="F64" s="48">
        <f>'[5]中心主任、督助评分表'!$G$25</f>
        <v>89.7</v>
      </c>
      <c r="G64" s="47" t="str">
        <f t="shared" si="13"/>
        <v>B</v>
      </c>
      <c r="H64" s="44">
        <f t="shared" si="12"/>
        <v>2.983425414364641</v>
      </c>
      <c r="I64" s="47">
        <v>200</v>
      </c>
      <c r="J64" s="61">
        <f t="shared" si="14"/>
        <v>596.6850828729282</v>
      </c>
      <c r="K64" s="62"/>
      <c r="L64" s="63">
        <v>90</v>
      </c>
      <c r="M64" s="64">
        <v>0</v>
      </c>
      <c r="N64" s="64"/>
      <c r="O64" s="63">
        <f t="shared" si="15"/>
        <v>90</v>
      </c>
      <c r="P64" s="63"/>
      <c r="Q64" s="69" t="s">
        <v>187</v>
      </c>
    </row>
    <row r="65" spans="1:17" s="3" customFormat="1" ht="24" customHeight="1">
      <c r="A65" s="39">
        <v>48</v>
      </c>
      <c r="B65" s="41" t="s">
        <v>182</v>
      </c>
      <c r="C65" s="40" t="s">
        <v>188</v>
      </c>
      <c r="D65" s="41" t="s">
        <v>74</v>
      </c>
      <c r="E65" s="42" t="s">
        <v>189</v>
      </c>
      <c r="F65" s="48">
        <f>'[3]一线社工评分表'!$G$23</f>
        <v>89.8</v>
      </c>
      <c r="G65" s="47" t="str">
        <f t="shared" si="13"/>
        <v>B</v>
      </c>
      <c r="H65" s="44">
        <f t="shared" si="12"/>
        <v>0.3314917127071823</v>
      </c>
      <c r="I65" s="47">
        <v>200</v>
      </c>
      <c r="J65" s="61">
        <f t="shared" si="14"/>
        <v>66.29834254143645</v>
      </c>
      <c r="K65" s="62" t="s">
        <v>190</v>
      </c>
      <c r="L65" s="63">
        <v>10</v>
      </c>
      <c r="M65" s="64">
        <v>0</v>
      </c>
      <c r="N65" s="64"/>
      <c r="O65" s="63">
        <f t="shared" si="15"/>
        <v>10</v>
      </c>
      <c r="P65" s="63"/>
      <c r="Q65" s="72" t="s">
        <v>191</v>
      </c>
    </row>
    <row r="66" spans="1:17" s="3" customFormat="1" ht="24" customHeight="1">
      <c r="A66" s="39">
        <v>49</v>
      </c>
      <c r="B66" s="41" t="s">
        <v>182</v>
      </c>
      <c r="C66" s="40" t="s">
        <v>192</v>
      </c>
      <c r="D66" s="41" t="s">
        <v>74</v>
      </c>
      <c r="E66" s="42" t="s">
        <v>193</v>
      </c>
      <c r="F66" s="48">
        <f>'[2]一线社工评分表'!$G$23</f>
        <v>89.78</v>
      </c>
      <c r="G66" s="47" t="str">
        <f t="shared" si="13"/>
        <v>B</v>
      </c>
      <c r="H66" s="44">
        <f t="shared" si="12"/>
        <v>6</v>
      </c>
      <c r="I66" s="47">
        <v>200</v>
      </c>
      <c r="J66" s="61">
        <f t="shared" si="14"/>
        <v>1200</v>
      </c>
      <c r="K66" s="62"/>
      <c r="L66" s="63">
        <v>181</v>
      </c>
      <c r="M66" s="64">
        <v>0</v>
      </c>
      <c r="N66" s="64"/>
      <c r="O66" s="63">
        <f t="shared" si="15"/>
        <v>181</v>
      </c>
      <c r="P66" s="63"/>
      <c r="Q66" s="69"/>
    </row>
    <row r="67" spans="1:17" s="3" customFormat="1" ht="24" customHeight="1">
      <c r="A67" s="39">
        <v>50</v>
      </c>
      <c r="B67" s="41" t="s">
        <v>182</v>
      </c>
      <c r="C67" s="40" t="s">
        <v>44</v>
      </c>
      <c r="D67" s="41" t="s">
        <v>74</v>
      </c>
      <c r="E67" s="42" t="s">
        <v>194</v>
      </c>
      <c r="F67" s="48">
        <v>90.6</v>
      </c>
      <c r="G67" s="47" t="str">
        <f t="shared" si="13"/>
        <v>A</v>
      </c>
      <c r="H67" s="44">
        <f t="shared" si="12"/>
        <v>6</v>
      </c>
      <c r="I67" s="47">
        <v>300</v>
      </c>
      <c r="J67" s="61">
        <f t="shared" si="14"/>
        <v>1800</v>
      </c>
      <c r="K67" s="62"/>
      <c r="L67" s="63">
        <v>181</v>
      </c>
      <c r="M67" s="64">
        <v>0</v>
      </c>
      <c r="N67" s="64"/>
      <c r="O67" s="63">
        <f t="shared" si="15"/>
        <v>181</v>
      </c>
      <c r="P67" s="63"/>
      <c r="Q67" s="69"/>
    </row>
    <row r="68" spans="1:17" s="3" customFormat="1" ht="24" customHeight="1">
      <c r="A68" s="39">
        <v>51</v>
      </c>
      <c r="B68" s="41" t="s">
        <v>182</v>
      </c>
      <c r="C68" s="51" t="s">
        <v>195</v>
      </c>
      <c r="D68" s="52" t="s">
        <v>74</v>
      </c>
      <c r="E68" s="53" t="s">
        <v>196</v>
      </c>
      <c r="F68" s="48"/>
      <c r="G68" s="47"/>
      <c r="H68" s="44"/>
      <c r="I68" s="47"/>
      <c r="J68" s="61"/>
      <c r="K68" s="62"/>
      <c r="L68" s="63"/>
      <c r="M68" s="64"/>
      <c r="N68" s="64"/>
      <c r="O68" s="63"/>
      <c r="P68" s="63"/>
      <c r="Q68" s="69" t="s">
        <v>197</v>
      </c>
    </row>
    <row r="69" spans="1:17" s="3" customFormat="1" ht="24" customHeight="1">
      <c r="A69" s="39">
        <v>52</v>
      </c>
      <c r="B69" s="41" t="s">
        <v>182</v>
      </c>
      <c r="C69" s="40" t="s">
        <v>198</v>
      </c>
      <c r="D69" s="41" t="s">
        <v>129</v>
      </c>
      <c r="E69" s="42" t="s">
        <v>199</v>
      </c>
      <c r="F69" s="48">
        <f>'[4]社工助理评分表'!$G$23</f>
        <v>89.95</v>
      </c>
      <c r="G69" s="47" t="str">
        <f aca="true" t="shared" si="16" ref="G69:G75">IF(F69&gt;=90,"A",IF(F69&gt;=80,"B","C"))</f>
        <v>B</v>
      </c>
      <c r="H69" s="44">
        <f t="shared" si="12"/>
        <v>6</v>
      </c>
      <c r="I69" s="47">
        <v>200</v>
      </c>
      <c r="J69" s="61">
        <f t="shared" si="14"/>
        <v>1200</v>
      </c>
      <c r="K69" s="62"/>
      <c r="L69" s="63">
        <v>181</v>
      </c>
      <c r="M69" s="64">
        <v>0</v>
      </c>
      <c r="N69" s="64"/>
      <c r="O69" s="63">
        <f t="shared" si="15"/>
        <v>181</v>
      </c>
      <c r="P69" s="63"/>
      <c r="Q69" s="69"/>
    </row>
    <row r="70" spans="1:17" s="3" customFormat="1" ht="24" customHeight="1">
      <c r="A70" s="39">
        <v>53</v>
      </c>
      <c r="B70" s="45" t="s">
        <v>200</v>
      </c>
      <c r="C70" s="40" t="s">
        <v>201</v>
      </c>
      <c r="D70" s="41" t="s">
        <v>116</v>
      </c>
      <c r="E70" s="42" t="s">
        <v>202</v>
      </c>
      <c r="F70" s="48">
        <v>95.5</v>
      </c>
      <c r="G70" s="47" t="str">
        <f t="shared" si="16"/>
        <v>A</v>
      </c>
      <c r="H70" s="44">
        <f t="shared" si="12"/>
        <v>6</v>
      </c>
      <c r="I70" s="47">
        <v>300</v>
      </c>
      <c r="J70" s="61">
        <f t="shared" si="14"/>
        <v>1800</v>
      </c>
      <c r="K70" s="62"/>
      <c r="L70" s="63">
        <v>181</v>
      </c>
      <c r="M70" s="64">
        <v>0</v>
      </c>
      <c r="N70" s="64"/>
      <c r="O70" s="63">
        <f t="shared" si="15"/>
        <v>181</v>
      </c>
      <c r="P70" s="63"/>
      <c r="Q70" s="69"/>
    </row>
    <row r="71" spans="1:17" s="3" customFormat="1" ht="24" customHeight="1">
      <c r="A71" s="39">
        <v>54</v>
      </c>
      <c r="B71" s="45" t="s">
        <v>200</v>
      </c>
      <c r="C71" s="41" t="s">
        <v>203</v>
      </c>
      <c r="D71" s="41" t="s">
        <v>150</v>
      </c>
      <c r="E71" s="42" t="s">
        <v>204</v>
      </c>
      <c r="F71" s="48">
        <v>93.25</v>
      </c>
      <c r="G71" s="47" t="str">
        <f t="shared" si="16"/>
        <v>A</v>
      </c>
      <c r="H71" s="44">
        <f t="shared" si="12"/>
        <v>6</v>
      </c>
      <c r="I71" s="47">
        <v>300</v>
      </c>
      <c r="J71" s="61">
        <f t="shared" si="14"/>
        <v>1800</v>
      </c>
      <c r="K71" s="62"/>
      <c r="L71" s="63">
        <v>181</v>
      </c>
      <c r="M71" s="64">
        <v>0</v>
      </c>
      <c r="N71" s="64"/>
      <c r="O71" s="63">
        <f t="shared" si="15"/>
        <v>181</v>
      </c>
      <c r="P71" s="63"/>
      <c r="Q71" s="69"/>
    </row>
    <row r="72" spans="1:17" s="3" customFormat="1" ht="24" customHeight="1">
      <c r="A72" s="39">
        <v>55</v>
      </c>
      <c r="B72" s="45" t="s">
        <v>200</v>
      </c>
      <c r="C72" s="41" t="s">
        <v>205</v>
      </c>
      <c r="D72" s="41" t="s">
        <v>74</v>
      </c>
      <c r="E72" s="42" t="s">
        <v>206</v>
      </c>
      <c r="F72" s="48">
        <v>85.6</v>
      </c>
      <c r="G72" s="47" t="str">
        <f t="shared" si="16"/>
        <v>B</v>
      </c>
      <c r="H72" s="44">
        <f t="shared" si="12"/>
        <v>6</v>
      </c>
      <c r="I72" s="47">
        <v>200</v>
      </c>
      <c r="J72" s="61">
        <f t="shared" si="14"/>
        <v>1200</v>
      </c>
      <c r="K72" s="62"/>
      <c r="L72" s="63">
        <v>181</v>
      </c>
      <c r="M72" s="64">
        <v>0</v>
      </c>
      <c r="N72" s="64"/>
      <c r="O72" s="63">
        <f t="shared" si="15"/>
        <v>181</v>
      </c>
      <c r="P72" s="63"/>
      <c r="Q72" s="69"/>
    </row>
    <row r="73" spans="1:17" s="3" customFormat="1" ht="24" customHeight="1">
      <c r="A73" s="39">
        <v>56</v>
      </c>
      <c r="B73" s="45" t="s">
        <v>200</v>
      </c>
      <c r="C73" s="49" t="s">
        <v>207</v>
      </c>
      <c r="D73" s="41" t="s">
        <v>74</v>
      </c>
      <c r="E73" s="42" t="s">
        <v>208</v>
      </c>
      <c r="F73" s="48">
        <v>83.8</v>
      </c>
      <c r="G73" s="47" t="str">
        <f t="shared" si="16"/>
        <v>B</v>
      </c>
      <c r="H73" s="44">
        <f t="shared" si="12"/>
        <v>5.569060773480663</v>
      </c>
      <c r="I73" s="47">
        <v>200</v>
      </c>
      <c r="J73" s="61">
        <f t="shared" si="14"/>
        <v>1113.8121546961327</v>
      </c>
      <c r="K73" s="62" t="s">
        <v>209</v>
      </c>
      <c r="L73" s="63">
        <v>169</v>
      </c>
      <c r="M73" s="64">
        <v>1</v>
      </c>
      <c r="N73" s="64"/>
      <c r="O73" s="63">
        <f t="shared" si="15"/>
        <v>168</v>
      </c>
      <c r="P73" s="63"/>
      <c r="Q73" s="69" t="s">
        <v>210</v>
      </c>
    </row>
    <row r="74" spans="1:17" s="2" customFormat="1" ht="24" customHeight="1">
      <c r="A74" s="39">
        <v>57</v>
      </c>
      <c r="B74" s="45" t="s">
        <v>200</v>
      </c>
      <c r="C74" s="41" t="s">
        <v>211</v>
      </c>
      <c r="D74" s="41" t="s">
        <v>129</v>
      </c>
      <c r="E74" s="42" t="s">
        <v>212</v>
      </c>
      <c r="F74" s="48">
        <v>87.75</v>
      </c>
      <c r="G74" s="47" t="str">
        <f t="shared" si="16"/>
        <v>B</v>
      </c>
      <c r="H74" s="44">
        <f t="shared" si="12"/>
        <v>6</v>
      </c>
      <c r="I74" s="47">
        <v>200</v>
      </c>
      <c r="J74" s="61">
        <f t="shared" si="14"/>
        <v>1200</v>
      </c>
      <c r="K74" s="62"/>
      <c r="L74" s="65">
        <v>181</v>
      </c>
      <c r="M74" s="66">
        <v>0</v>
      </c>
      <c r="N74" s="66"/>
      <c r="O74" s="65">
        <f t="shared" si="15"/>
        <v>181</v>
      </c>
      <c r="P74" s="65"/>
      <c r="Q74" s="70"/>
    </row>
    <row r="75" spans="1:17" s="3" customFormat="1" ht="24" customHeight="1">
      <c r="A75" s="39">
        <v>58</v>
      </c>
      <c r="B75" s="45" t="s">
        <v>213</v>
      </c>
      <c r="C75" s="40" t="s">
        <v>214</v>
      </c>
      <c r="D75" s="41" t="s">
        <v>116</v>
      </c>
      <c r="E75" s="42" t="s">
        <v>215</v>
      </c>
      <c r="F75" s="48">
        <v>90.5</v>
      </c>
      <c r="G75" s="47" t="str">
        <f t="shared" si="16"/>
        <v>A</v>
      </c>
      <c r="H75" s="44">
        <f t="shared" si="12"/>
        <v>6</v>
      </c>
      <c r="I75" s="47">
        <v>300</v>
      </c>
      <c r="J75" s="61">
        <f t="shared" si="14"/>
        <v>1800</v>
      </c>
      <c r="K75" s="62"/>
      <c r="L75" s="63">
        <v>181</v>
      </c>
      <c r="M75" s="64">
        <v>0</v>
      </c>
      <c r="N75" s="64"/>
      <c r="O75" s="63">
        <f t="shared" si="15"/>
        <v>181</v>
      </c>
      <c r="P75" s="63"/>
      <c r="Q75" s="69"/>
    </row>
    <row r="76" spans="1:17" s="3" customFormat="1" ht="24" customHeight="1">
      <c r="A76" s="39">
        <v>59</v>
      </c>
      <c r="B76" s="45" t="s">
        <v>213</v>
      </c>
      <c r="C76" s="51" t="s">
        <v>216</v>
      </c>
      <c r="D76" s="52" t="s">
        <v>116</v>
      </c>
      <c r="E76" s="53" t="s">
        <v>196</v>
      </c>
      <c r="F76" s="48"/>
      <c r="G76" s="47"/>
      <c r="H76" s="44"/>
      <c r="I76" s="47"/>
      <c r="J76" s="61"/>
      <c r="K76" s="62"/>
      <c r="L76" s="63"/>
      <c r="M76" s="64"/>
      <c r="N76" s="64"/>
      <c r="O76" s="63"/>
      <c r="P76" s="63"/>
      <c r="Q76" s="69" t="s">
        <v>217</v>
      </c>
    </row>
    <row r="77" spans="1:17" s="3" customFormat="1" ht="24" customHeight="1">
      <c r="A77" s="39">
        <v>60</v>
      </c>
      <c r="B77" s="45" t="s">
        <v>213</v>
      </c>
      <c r="C77" s="40" t="s">
        <v>218</v>
      </c>
      <c r="D77" s="41" t="s">
        <v>150</v>
      </c>
      <c r="E77" s="73" t="s">
        <v>171</v>
      </c>
      <c r="F77" s="48">
        <v>87.8</v>
      </c>
      <c r="G77" s="47" t="str">
        <f aca="true" t="shared" si="17" ref="G77:G84">IF(F77&gt;=90,"A",IF(F77&gt;=80,"B","C"))</f>
        <v>B</v>
      </c>
      <c r="H77" s="44">
        <f t="shared" si="12"/>
        <v>6</v>
      </c>
      <c r="I77" s="47">
        <v>200</v>
      </c>
      <c r="J77" s="61">
        <f t="shared" si="14"/>
        <v>1200</v>
      </c>
      <c r="K77" s="62"/>
      <c r="L77" s="63">
        <v>181</v>
      </c>
      <c r="M77" s="64">
        <v>0</v>
      </c>
      <c r="N77" s="64"/>
      <c r="O77" s="63">
        <f t="shared" si="15"/>
        <v>181</v>
      </c>
      <c r="P77" s="63"/>
      <c r="Q77" s="69"/>
    </row>
    <row r="78" spans="1:17" s="3" customFormat="1" ht="24" customHeight="1">
      <c r="A78" s="39">
        <v>61</v>
      </c>
      <c r="B78" s="45" t="s">
        <v>213</v>
      </c>
      <c r="C78" s="47" t="s">
        <v>219</v>
      </c>
      <c r="D78" s="47" t="s">
        <v>74</v>
      </c>
      <c r="E78" s="73" t="s">
        <v>220</v>
      </c>
      <c r="F78" s="48">
        <v>87.65</v>
      </c>
      <c r="G78" s="47" t="str">
        <f t="shared" si="17"/>
        <v>B</v>
      </c>
      <c r="H78" s="44">
        <f t="shared" si="12"/>
        <v>6</v>
      </c>
      <c r="I78" s="47">
        <v>200</v>
      </c>
      <c r="J78" s="61">
        <f t="shared" si="14"/>
        <v>1200</v>
      </c>
      <c r="K78" s="62"/>
      <c r="L78" s="63">
        <v>181</v>
      </c>
      <c r="M78" s="64">
        <v>0</v>
      </c>
      <c r="N78" s="64"/>
      <c r="O78" s="63">
        <f t="shared" si="15"/>
        <v>181</v>
      </c>
      <c r="P78" s="63"/>
      <c r="Q78" s="69"/>
    </row>
    <row r="79" spans="1:17" s="3" customFormat="1" ht="24" customHeight="1">
      <c r="A79" s="39">
        <v>62</v>
      </c>
      <c r="B79" s="45" t="s">
        <v>213</v>
      </c>
      <c r="C79" s="66" t="s">
        <v>221</v>
      </c>
      <c r="D79" s="66" t="s">
        <v>74</v>
      </c>
      <c r="E79" s="71" t="s">
        <v>222</v>
      </c>
      <c r="F79" s="48"/>
      <c r="G79" s="47"/>
      <c r="H79" s="44"/>
      <c r="I79" s="47"/>
      <c r="J79" s="61"/>
      <c r="K79" s="62"/>
      <c r="L79" s="63"/>
      <c r="M79" s="64"/>
      <c r="N79" s="64"/>
      <c r="O79" s="63"/>
      <c r="P79" s="63"/>
      <c r="Q79" s="69" t="s">
        <v>197</v>
      </c>
    </row>
    <row r="80" spans="1:17" s="3" customFormat="1" ht="24" customHeight="1">
      <c r="A80" s="39">
        <v>63</v>
      </c>
      <c r="B80" s="45" t="s">
        <v>213</v>
      </c>
      <c r="C80" s="66" t="s">
        <v>223</v>
      </c>
      <c r="D80" s="66" t="s">
        <v>129</v>
      </c>
      <c r="E80" s="71" t="s">
        <v>224</v>
      </c>
      <c r="F80" s="48">
        <v>86.8</v>
      </c>
      <c r="G80" s="47" t="str">
        <f t="shared" si="17"/>
        <v>B</v>
      </c>
      <c r="H80" s="44">
        <f t="shared" si="12"/>
        <v>0.430939226519337</v>
      </c>
      <c r="I80" s="47">
        <v>200</v>
      </c>
      <c r="J80" s="61">
        <f t="shared" si="14"/>
        <v>86.1878453038674</v>
      </c>
      <c r="K80" s="62"/>
      <c r="L80" s="63">
        <v>13</v>
      </c>
      <c r="M80" s="64">
        <v>0</v>
      </c>
      <c r="N80" s="64"/>
      <c r="O80" s="63">
        <f t="shared" si="15"/>
        <v>13</v>
      </c>
      <c r="P80" s="63"/>
      <c r="Q80" s="69" t="s">
        <v>225</v>
      </c>
    </row>
    <row r="81" spans="1:17" s="3" customFormat="1" ht="24" customHeight="1">
      <c r="A81" s="39">
        <v>64</v>
      </c>
      <c r="B81" s="45" t="s">
        <v>226</v>
      </c>
      <c r="C81" s="40" t="s">
        <v>227</v>
      </c>
      <c r="D81" s="41" t="s">
        <v>116</v>
      </c>
      <c r="E81" s="73" t="s">
        <v>228</v>
      </c>
      <c r="F81" s="48">
        <v>89.7</v>
      </c>
      <c r="G81" s="47" t="str">
        <f t="shared" si="17"/>
        <v>B</v>
      </c>
      <c r="H81" s="44">
        <f t="shared" si="12"/>
        <v>6</v>
      </c>
      <c r="I81" s="47">
        <v>200</v>
      </c>
      <c r="J81" s="61">
        <f t="shared" si="14"/>
        <v>1200</v>
      </c>
      <c r="K81" s="62"/>
      <c r="L81" s="63">
        <v>181</v>
      </c>
      <c r="M81" s="64">
        <v>0</v>
      </c>
      <c r="N81" s="64"/>
      <c r="O81" s="63">
        <f t="shared" si="15"/>
        <v>181</v>
      </c>
      <c r="P81" s="63"/>
      <c r="Q81" s="69"/>
    </row>
    <row r="82" spans="1:17" s="3" customFormat="1" ht="24" customHeight="1">
      <c r="A82" s="39">
        <v>65</v>
      </c>
      <c r="B82" s="45" t="s">
        <v>226</v>
      </c>
      <c r="C82" s="40" t="s">
        <v>229</v>
      </c>
      <c r="D82" s="41" t="s">
        <v>150</v>
      </c>
      <c r="E82" s="73" t="s">
        <v>228</v>
      </c>
      <c r="F82" s="48">
        <v>94.15</v>
      </c>
      <c r="G82" s="47" t="str">
        <f t="shared" si="17"/>
        <v>A</v>
      </c>
      <c r="H82" s="44">
        <f aca="true" t="shared" si="18" ref="H82:H113">O82/(181/6)</f>
        <v>6</v>
      </c>
      <c r="I82" s="47">
        <v>300</v>
      </c>
      <c r="J82" s="61">
        <f t="shared" si="14"/>
        <v>1800</v>
      </c>
      <c r="K82" s="62"/>
      <c r="L82" s="63">
        <v>181</v>
      </c>
      <c r="M82" s="64">
        <v>0</v>
      </c>
      <c r="N82" s="64"/>
      <c r="O82" s="63">
        <f t="shared" si="15"/>
        <v>181</v>
      </c>
      <c r="P82" s="63"/>
      <c r="Q82" s="69"/>
    </row>
    <row r="83" spans="1:17" s="3" customFormat="1" ht="24" customHeight="1">
      <c r="A83" s="39">
        <v>66</v>
      </c>
      <c r="B83" s="45" t="s">
        <v>226</v>
      </c>
      <c r="C83" s="40" t="s">
        <v>230</v>
      </c>
      <c r="D83" s="41" t="s">
        <v>74</v>
      </c>
      <c r="E83" s="73" t="s">
        <v>231</v>
      </c>
      <c r="F83" s="48">
        <v>88.3</v>
      </c>
      <c r="G83" s="47" t="str">
        <f t="shared" si="17"/>
        <v>B</v>
      </c>
      <c r="H83" s="44">
        <f t="shared" si="18"/>
        <v>6</v>
      </c>
      <c r="I83" s="47">
        <v>200</v>
      </c>
      <c r="J83" s="61">
        <f t="shared" si="14"/>
        <v>1200</v>
      </c>
      <c r="K83" s="62"/>
      <c r="L83" s="63">
        <v>181</v>
      </c>
      <c r="M83" s="64">
        <v>0</v>
      </c>
      <c r="N83" s="64"/>
      <c r="O83" s="63">
        <f t="shared" si="15"/>
        <v>181</v>
      </c>
      <c r="P83" s="63"/>
      <c r="Q83" s="69"/>
    </row>
    <row r="84" spans="1:17" s="3" customFormat="1" ht="24" customHeight="1">
      <c r="A84" s="39">
        <v>67</v>
      </c>
      <c r="B84" s="45" t="s">
        <v>226</v>
      </c>
      <c r="C84" s="40" t="s">
        <v>232</v>
      </c>
      <c r="D84" s="41" t="s">
        <v>74</v>
      </c>
      <c r="E84" s="73" t="s">
        <v>233</v>
      </c>
      <c r="F84" s="48">
        <v>88.3</v>
      </c>
      <c r="G84" s="47" t="str">
        <f t="shared" si="17"/>
        <v>B</v>
      </c>
      <c r="H84" s="44">
        <f t="shared" si="18"/>
        <v>6</v>
      </c>
      <c r="I84" s="47">
        <v>200</v>
      </c>
      <c r="J84" s="61">
        <f t="shared" si="14"/>
        <v>1200</v>
      </c>
      <c r="K84" s="62"/>
      <c r="L84" s="63">
        <v>181</v>
      </c>
      <c r="M84" s="64">
        <v>0</v>
      </c>
      <c r="N84" s="64"/>
      <c r="O84" s="63">
        <f t="shared" si="15"/>
        <v>181</v>
      </c>
      <c r="P84" s="63"/>
      <c r="Q84" s="69"/>
    </row>
    <row r="85" spans="1:17" s="3" customFormat="1" ht="24" customHeight="1">
      <c r="A85" s="39">
        <v>68</v>
      </c>
      <c r="B85" s="45" t="s">
        <v>226</v>
      </c>
      <c r="C85" s="51" t="s">
        <v>234</v>
      </c>
      <c r="D85" s="52" t="s">
        <v>129</v>
      </c>
      <c r="E85" s="53" t="s">
        <v>235</v>
      </c>
      <c r="F85" s="48"/>
      <c r="G85" s="47"/>
      <c r="H85" s="44"/>
      <c r="I85" s="47"/>
      <c r="J85" s="61"/>
      <c r="K85" s="62"/>
      <c r="L85" s="63"/>
      <c r="M85" s="64"/>
      <c r="N85" s="64"/>
      <c r="O85" s="63"/>
      <c r="P85" s="63"/>
      <c r="Q85" s="69" t="s">
        <v>236</v>
      </c>
    </row>
    <row r="86" spans="1:17" s="3" customFormat="1" ht="24" customHeight="1">
      <c r="A86" s="39">
        <v>69</v>
      </c>
      <c r="B86" s="45" t="s">
        <v>226</v>
      </c>
      <c r="C86" s="40" t="s">
        <v>89</v>
      </c>
      <c r="D86" s="41" t="s">
        <v>129</v>
      </c>
      <c r="E86" s="73" t="s">
        <v>90</v>
      </c>
      <c r="F86" s="48">
        <v>88.3</v>
      </c>
      <c r="G86" s="47" t="str">
        <f>IF(F86&gt;=90,"A",IF(F86&gt;=80,"B","C"))</f>
        <v>B</v>
      </c>
      <c r="H86" s="44">
        <f>O86/(181/6)</f>
        <v>6</v>
      </c>
      <c r="I86" s="47">
        <v>200</v>
      </c>
      <c r="J86" s="61">
        <f>H86*I86</f>
        <v>1200</v>
      </c>
      <c r="K86" s="76"/>
      <c r="L86" s="63">
        <v>181</v>
      </c>
      <c r="M86" s="64">
        <v>0</v>
      </c>
      <c r="N86" s="64"/>
      <c r="O86" s="63">
        <f>L86-M86-N86</f>
        <v>181</v>
      </c>
      <c r="P86" s="63"/>
      <c r="Q86" s="69" t="s">
        <v>237</v>
      </c>
    </row>
    <row r="87" spans="1:17" s="3" customFormat="1" ht="24" customHeight="1">
      <c r="A87" s="39">
        <v>70</v>
      </c>
      <c r="B87" s="45" t="s">
        <v>238</v>
      </c>
      <c r="C87" s="40" t="s">
        <v>239</v>
      </c>
      <c r="D87" s="41" t="s">
        <v>116</v>
      </c>
      <c r="E87" s="73" t="s">
        <v>240</v>
      </c>
      <c r="F87" s="48">
        <v>89.1</v>
      </c>
      <c r="G87" s="47" t="str">
        <f aca="true" t="shared" si="19" ref="G87:G91">IF(F87&gt;=90,"A",IF(F87&gt;=80,"B","C"))</f>
        <v>B</v>
      </c>
      <c r="H87" s="44">
        <f t="shared" si="18"/>
        <v>5.801104972375691</v>
      </c>
      <c r="I87" s="47">
        <v>200</v>
      </c>
      <c r="J87" s="61">
        <f t="shared" si="14"/>
        <v>1160.2209944751382</v>
      </c>
      <c r="K87" s="62"/>
      <c r="L87" s="63">
        <v>175</v>
      </c>
      <c r="M87" s="64">
        <v>0</v>
      </c>
      <c r="N87" s="64"/>
      <c r="O87" s="63">
        <f t="shared" si="15"/>
        <v>175</v>
      </c>
      <c r="P87" s="63"/>
      <c r="Q87" s="69" t="s">
        <v>241</v>
      </c>
    </row>
    <row r="88" spans="1:17" s="3" customFormat="1" ht="24" customHeight="1">
      <c r="A88" s="39">
        <v>71</v>
      </c>
      <c r="B88" s="45" t="s">
        <v>238</v>
      </c>
      <c r="C88" s="41" t="s">
        <v>242</v>
      </c>
      <c r="D88" s="41" t="s">
        <v>150</v>
      </c>
      <c r="E88" s="42" t="s">
        <v>243</v>
      </c>
      <c r="F88" s="48">
        <v>89.8</v>
      </c>
      <c r="G88" s="47" t="str">
        <f t="shared" si="19"/>
        <v>B</v>
      </c>
      <c r="H88" s="44">
        <f t="shared" si="18"/>
        <v>6</v>
      </c>
      <c r="I88" s="47">
        <v>200</v>
      </c>
      <c r="J88" s="61">
        <f t="shared" si="14"/>
        <v>1200</v>
      </c>
      <c r="K88" s="62"/>
      <c r="L88" s="63">
        <v>181</v>
      </c>
      <c r="M88" s="64">
        <v>0</v>
      </c>
      <c r="N88" s="64"/>
      <c r="O88" s="63">
        <f t="shared" si="15"/>
        <v>181</v>
      </c>
      <c r="P88" s="63"/>
      <c r="Q88" s="69"/>
    </row>
    <row r="89" spans="1:17" s="3" customFormat="1" ht="24" customHeight="1">
      <c r="A89" s="39">
        <v>72</v>
      </c>
      <c r="B89" s="45" t="s">
        <v>238</v>
      </c>
      <c r="C89" s="74" t="s">
        <v>244</v>
      </c>
      <c r="D89" s="52" t="s">
        <v>74</v>
      </c>
      <c r="E89" s="53" t="s">
        <v>113</v>
      </c>
      <c r="F89" s="48"/>
      <c r="G89" s="47"/>
      <c r="H89" s="44"/>
      <c r="I89" s="47"/>
      <c r="J89" s="61"/>
      <c r="K89" s="62"/>
      <c r="L89" s="63"/>
      <c r="M89" s="64"/>
      <c r="N89" s="64"/>
      <c r="O89" s="63"/>
      <c r="P89" s="63"/>
      <c r="Q89" s="69" t="s">
        <v>245</v>
      </c>
    </row>
    <row r="90" spans="1:17" s="3" customFormat="1" ht="24" customHeight="1">
      <c r="A90" s="39">
        <v>73</v>
      </c>
      <c r="B90" s="45" t="s">
        <v>238</v>
      </c>
      <c r="C90" s="66" t="s">
        <v>246</v>
      </c>
      <c r="D90" s="45" t="s">
        <v>74</v>
      </c>
      <c r="E90" s="46" t="s">
        <v>247</v>
      </c>
      <c r="F90" s="48">
        <v>89.6</v>
      </c>
      <c r="G90" s="47" t="str">
        <f t="shared" si="19"/>
        <v>B</v>
      </c>
      <c r="H90" s="44">
        <f t="shared" si="18"/>
        <v>5.767955801104972</v>
      </c>
      <c r="I90" s="47">
        <v>200</v>
      </c>
      <c r="J90" s="61">
        <f t="shared" si="14"/>
        <v>1153.5911602209944</v>
      </c>
      <c r="K90" s="62"/>
      <c r="L90" s="63">
        <v>174</v>
      </c>
      <c r="M90" s="64">
        <v>0</v>
      </c>
      <c r="N90" s="64"/>
      <c r="O90" s="63">
        <f t="shared" si="15"/>
        <v>174</v>
      </c>
      <c r="P90" s="63"/>
      <c r="Q90" s="69" t="s">
        <v>248</v>
      </c>
    </row>
    <row r="91" spans="1:17" s="3" customFormat="1" ht="24" customHeight="1">
      <c r="A91" s="39">
        <v>74</v>
      </c>
      <c r="B91" s="45" t="s">
        <v>238</v>
      </c>
      <c r="C91" s="66" t="s">
        <v>249</v>
      </c>
      <c r="D91" s="45" t="s">
        <v>74</v>
      </c>
      <c r="E91" s="46" t="s">
        <v>250</v>
      </c>
      <c r="F91" s="48">
        <v>87.6</v>
      </c>
      <c r="G91" s="47" t="str">
        <f t="shared" si="19"/>
        <v>B</v>
      </c>
      <c r="H91" s="44">
        <f t="shared" si="18"/>
        <v>0.6961325966850829</v>
      </c>
      <c r="I91" s="47">
        <v>200</v>
      </c>
      <c r="J91" s="61">
        <f t="shared" si="14"/>
        <v>139.22651933701658</v>
      </c>
      <c r="K91" s="62"/>
      <c r="L91" s="63">
        <v>21</v>
      </c>
      <c r="M91" s="64">
        <v>0</v>
      </c>
      <c r="N91" s="64"/>
      <c r="O91" s="63">
        <f t="shared" si="15"/>
        <v>21</v>
      </c>
      <c r="P91" s="63"/>
      <c r="Q91" s="69" t="s">
        <v>124</v>
      </c>
    </row>
    <row r="92" spans="1:17" s="3" customFormat="1" ht="24" customHeight="1">
      <c r="A92" s="39">
        <v>75</v>
      </c>
      <c r="B92" s="45" t="s">
        <v>238</v>
      </c>
      <c r="C92" s="41" t="s">
        <v>251</v>
      </c>
      <c r="D92" s="41" t="s">
        <v>129</v>
      </c>
      <c r="E92" s="42" t="s">
        <v>34</v>
      </c>
      <c r="F92" s="48">
        <v>95.3</v>
      </c>
      <c r="G92" s="47" t="str">
        <f aca="true" t="shared" si="20" ref="G92:G98">IF(F92&gt;=90,"A",IF(F92&gt;=80,"B","C"))</f>
        <v>A</v>
      </c>
      <c r="H92" s="44">
        <f t="shared" si="18"/>
        <v>6</v>
      </c>
      <c r="I92" s="47">
        <v>300</v>
      </c>
      <c r="J92" s="61">
        <f t="shared" si="14"/>
        <v>1800</v>
      </c>
      <c r="K92" s="62"/>
      <c r="L92" s="63">
        <v>181</v>
      </c>
      <c r="M92" s="64">
        <v>0</v>
      </c>
      <c r="N92" s="64"/>
      <c r="O92" s="63">
        <f t="shared" si="15"/>
        <v>181</v>
      </c>
      <c r="P92" s="63"/>
      <c r="Q92" s="69"/>
    </row>
    <row r="93" spans="1:17" s="3" customFormat="1" ht="24" customHeight="1">
      <c r="A93" s="39">
        <v>76</v>
      </c>
      <c r="B93" s="41" t="s">
        <v>252</v>
      </c>
      <c r="C93" s="40" t="s">
        <v>253</v>
      </c>
      <c r="D93" s="41" t="s">
        <v>116</v>
      </c>
      <c r="E93" s="42" t="s">
        <v>202</v>
      </c>
      <c r="F93" s="48">
        <v>89.9</v>
      </c>
      <c r="G93" s="47" t="str">
        <f t="shared" si="20"/>
        <v>B</v>
      </c>
      <c r="H93" s="44">
        <f t="shared" si="18"/>
        <v>2.8176795580110494</v>
      </c>
      <c r="I93" s="47">
        <v>200</v>
      </c>
      <c r="J93" s="61">
        <f t="shared" si="14"/>
        <v>563.5359116022099</v>
      </c>
      <c r="K93" s="62"/>
      <c r="L93" s="63">
        <v>85</v>
      </c>
      <c r="M93" s="64">
        <v>0</v>
      </c>
      <c r="N93" s="64"/>
      <c r="O93" s="63">
        <f t="shared" si="15"/>
        <v>85</v>
      </c>
      <c r="P93" s="63"/>
      <c r="Q93" s="72" t="s">
        <v>254</v>
      </c>
    </row>
    <row r="94" spans="1:17" s="3" customFormat="1" ht="24" customHeight="1">
      <c r="A94" s="39">
        <v>77</v>
      </c>
      <c r="B94" s="41" t="s">
        <v>252</v>
      </c>
      <c r="C94" s="40" t="s">
        <v>255</v>
      </c>
      <c r="D94" s="41" t="s">
        <v>150</v>
      </c>
      <c r="E94" s="42" t="s">
        <v>202</v>
      </c>
      <c r="F94" s="48">
        <v>89.6</v>
      </c>
      <c r="G94" s="47" t="str">
        <f t="shared" si="20"/>
        <v>B</v>
      </c>
      <c r="H94" s="44">
        <f t="shared" si="18"/>
        <v>6</v>
      </c>
      <c r="I94" s="47">
        <v>200</v>
      </c>
      <c r="J94" s="61">
        <f t="shared" si="14"/>
        <v>1200</v>
      </c>
      <c r="K94" s="62"/>
      <c r="L94" s="63">
        <v>181</v>
      </c>
      <c r="M94" s="64">
        <v>0</v>
      </c>
      <c r="N94" s="64"/>
      <c r="O94" s="63">
        <f t="shared" si="15"/>
        <v>181</v>
      </c>
      <c r="P94" s="63"/>
      <c r="Q94" s="69"/>
    </row>
    <row r="95" spans="1:17" s="3" customFormat="1" ht="24" customHeight="1">
      <c r="A95" s="39">
        <v>78</v>
      </c>
      <c r="B95" s="41" t="s">
        <v>252</v>
      </c>
      <c r="C95" s="40" t="s">
        <v>256</v>
      </c>
      <c r="D95" s="41" t="s">
        <v>74</v>
      </c>
      <c r="E95" s="42" t="s">
        <v>202</v>
      </c>
      <c r="F95" s="48">
        <v>89.85</v>
      </c>
      <c r="G95" s="47" t="str">
        <f t="shared" si="20"/>
        <v>B</v>
      </c>
      <c r="H95" s="44">
        <f t="shared" si="18"/>
        <v>6</v>
      </c>
      <c r="I95" s="47">
        <v>200</v>
      </c>
      <c r="J95" s="61">
        <f t="shared" si="14"/>
        <v>1200</v>
      </c>
      <c r="K95" s="62"/>
      <c r="L95" s="63">
        <v>181</v>
      </c>
      <c r="M95" s="64">
        <v>0</v>
      </c>
      <c r="N95" s="64"/>
      <c r="O95" s="63">
        <f t="shared" si="15"/>
        <v>181</v>
      </c>
      <c r="P95" s="63"/>
      <c r="Q95" s="69"/>
    </row>
    <row r="96" spans="1:17" s="3" customFormat="1" ht="24" customHeight="1">
      <c r="A96" s="39">
        <v>79</v>
      </c>
      <c r="B96" s="41" t="s">
        <v>252</v>
      </c>
      <c r="C96" s="40" t="s">
        <v>257</v>
      </c>
      <c r="D96" s="41" t="s">
        <v>74</v>
      </c>
      <c r="E96" s="42" t="s">
        <v>258</v>
      </c>
      <c r="F96" s="48">
        <v>93.3</v>
      </c>
      <c r="G96" s="47" t="str">
        <f t="shared" si="20"/>
        <v>A</v>
      </c>
      <c r="H96" s="44">
        <f t="shared" si="18"/>
        <v>6</v>
      </c>
      <c r="I96" s="47">
        <v>300</v>
      </c>
      <c r="J96" s="61">
        <f t="shared" si="14"/>
        <v>1800</v>
      </c>
      <c r="K96" s="62"/>
      <c r="L96" s="63">
        <v>181</v>
      </c>
      <c r="M96" s="64">
        <v>0</v>
      </c>
      <c r="N96" s="64"/>
      <c r="O96" s="63">
        <f t="shared" si="15"/>
        <v>181</v>
      </c>
      <c r="P96" s="63"/>
      <c r="Q96" s="69"/>
    </row>
    <row r="97" spans="1:17" s="3" customFormat="1" ht="24" customHeight="1">
      <c r="A97" s="39">
        <v>80</v>
      </c>
      <c r="B97" s="41" t="s">
        <v>252</v>
      </c>
      <c r="C97" s="40" t="s">
        <v>259</v>
      </c>
      <c r="D97" s="41" t="s">
        <v>129</v>
      </c>
      <c r="E97" s="42" t="s">
        <v>260</v>
      </c>
      <c r="F97" s="48">
        <v>85.6</v>
      </c>
      <c r="G97" s="47" t="str">
        <f t="shared" si="20"/>
        <v>B</v>
      </c>
      <c r="H97" s="44">
        <f t="shared" si="18"/>
        <v>6</v>
      </c>
      <c r="I97" s="47">
        <v>200</v>
      </c>
      <c r="J97" s="61">
        <f t="shared" si="14"/>
        <v>1200</v>
      </c>
      <c r="K97" s="62"/>
      <c r="L97" s="63">
        <v>181</v>
      </c>
      <c r="M97" s="64">
        <v>0</v>
      </c>
      <c r="N97" s="64"/>
      <c r="O97" s="63">
        <f t="shared" si="15"/>
        <v>181</v>
      </c>
      <c r="P97" s="63"/>
      <c r="Q97" s="69"/>
    </row>
    <row r="98" spans="1:17" s="3" customFormat="1" ht="24" customHeight="1">
      <c r="A98" s="39">
        <v>81</v>
      </c>
      <c r="B98" s="45" t="s">
        <v>261</v>
      </c>
      <c r="C98" s="41" t="s">
        <v>262</v>
      </c>
      <c r="D98" s="41" t="s">
        <v>116</v>
      </c>
      <c r="E98" s="42" t="s">
        <v>263</v>
      </c>
      <c r="F98" s="48">
        <v>91.1</v>
      </c>
      <c r="G98" s="47" t="str">
        <f t="shared" si="20"/>
        <v>A</v>
      </c>
      <c r="H98" s="44">
        <f t="shared" si="18"/>
        <v>6</v>
      </c>
      <c r="I98" s="47">
        <v>300</v>
      </c>
      <c r="J98" s="61">
        <f t="shared" si="14"/>
        <v>1800</v>
      </c>
      <c r="K98" s="62"/>
      <c r="L98" s="63">
        <v>181</v>
      </c>
      <c r="M98" s="64">
        <v>0</v>
      </c>
      <c r="N98" s="64"/>
      <c r="O98" s="63">
        <f t="shared" si="15"/>
        <v>181</v>
      </c>
      <c r="P98" s="63"/>
      <c r="Q98" s="69"/>
    </row>
    <row r="99" spans="1:17" s="3" customFormat="1" ht="24" customHeight="1">
      <c r="A99" s="39">
        <v>82</v>
      </c>
      <c r="B99" s="45" t="s">
        <v>261</v>
      </c>
      <c r="C99" s="52" t="s">
        <v>264</v>
      </c>
      <c r="D99" s="52" t="s">
        <v>74</v>
      </c>
      <c r="E99" s="53" t="s">
        <v>265</v>
      </c>
      <c r="F99" s="48"/>
      <c r="G99" s="47"/>
      <c r="H99" s="44"/>
      <c r="I99" s="47"/>
      <c r="J99" s="61"/>
      <c r="K99" s="62"/>
      <c r="L99" s="63"/>
      <c r="M99" s="64"/>
      <c r="N99" s="64"/>
      <c r="O99" s="63"/>
      <c r="P99" s="63"/>
      <c r="Q99" s="69" t="s">
        <v>245</v>
      </c>
    </row>
    <row r="100" spans="1:17" s="3" customFormat="1" ht="24" customHeight="1">
      <c r="A100" s="39">
        <v>83</v>
      </c>
      <c r="B100" s="45" t="s">
        <v>261</v>
      </c>
      <c r="C100" s="52" t="s">
        <v>266</v>
      </c>
      <c r="D100" s="52" t="s">
        <v>74</v>
      </c>
      <c r="E100" s="53" t="s">
        <v>267</v>
      </c>
      <c r="F100" s="48"/>
      <c r="G100" s="47"/>
      <c r="H100" s="44"/>
      <c r="I100" s="47"/>
      <c r="J100" s="61"/>
      <c r="K100" s="62"/>
      <c r="L100" s="63"/>
      <c r="M100" s="64"/>
      <c r="N100" s="64"/>
      <c r="O100" s="63"/>
      <c r="P100" s="63"/>
      <c r="Q100" s="69" t="s">
        <v>268</v>
      </c>
    </row>
    <row r="101" spans="1:17" s="3" customFormat="1" ht="24" customHeight="1">
      <c r="A101" s="39">
        <v>84</v>
      </c>
      <c r="B101" s="45" t="s">
        <v>261</v>
      </c>
      <c r="C101" s="40" t="s">
        <v>269</v>
      </c>
      <c r="D101" s="41" t="s">
        <v>74</v>
      </c>
      <c r="E101" s="42" t="s">
        <v>202</v>
      </c>
      <c r="F101" s="48">
        <v>85.8</v>
      </c>
      <c r="G101" s="47" t="str">
        <f aca="true" t="shared" si="21" ref="G101:G119">IF(F101&gt;=90,"A",IF(F101&gt;=80,"B","C"))</f>
        <v>B</v>
      </c>
      <c r="H101" s="44">
        <f aca="true" t="shared" si="22" ref="H101:H114">O101/(181/6)</f>
        <v>6</v>
      </c>
      <c r="I101" s="47">
        <v>200</v>
      </c>
      <c r="J101" s="61">
        <f aca="true" t="shared" si="23" ref="J101:J123">H101*I101</f>
        <v>1200</v>
      </c>
      <c r="K101" s="62"/>
      <c r="L101" s="63">
        <v>181</v>
      </c>
      <c r="M101" s="64">
        <v>0</v>
      </c>
      <c r="N101" s="64">
        <v>0</v>
      </c>
      <c r="O101" s="63">
        <f aca="true" t="shared" si="24" ref="O101:O134">L101-M101-N101</f>
        <v>181</v>
      </c>
      <c r="P101" s="63"/>
      <c r="Q101" s="69"/>
    </row>
    <row r="102" spans="1:17" s="3" customFormat="1" ht="24" customHeight="1">
      <c r="A102" s="39">
        <v>85</v>
      </c>
      <c r="B102" s="45" t="s">
        <v>261</v>
      </c>
      <c r="C102" s="40" t="s">
        <v>270</v>
      </c>
      <c r="D102" s="41" t="s">
        <v>74</v>
      </c>
      <c r="E102" s="42" t="s">
        <v>202</v>
      </c>
      <c r="F102" s="48">
        <v>84.6</v>
      </c>
      <c r="G102" s="47" t="str">
        <f t="shared" si="21"/>
        <v>B</v>
      </c>
      <c r="H102" s="44">
        <f t="shared" si="22"/>
        <v>6</v>
      </c>
      <c r="I102" s="47">
        <v>200</v>
      </c>
      <c r="J102" s="61">
        <f t="shared" si="23"/>
        <v>1200</v>
      </c>
      <c r="K102" s="62"/>
      <c r="L102" s="63">
        <v>181</v>
      </c>
      <c r="M102" s="64">
        <v>0</v>
      </c>
      <c r="N102" s="64"/>
      <c r="O102" s="63">
        <f t="shared" si="24"/>
        <v>181</v>
      </c>
      <c r="P102" s="63"/>
      <c r="Q102" s="69"/>
    </row>
    <row r="103" spans="1:17" s="3" customFormat="1" ht="24" customHeight="1">
      <c r="A103" s="39">
        <v>86</v>
      </c>
      <c r="B103" s="45" t="s">
        <v>261</v>
      </c>
      <c r="C103" s="49" t="s">
        <v>271</v>
      </c>
      <c r="D103" s="45" t="s">
        <v>129</v>
      </c>
      <c r="E103" s="46" t="s">
        <v>272</v>
      </c>
      <c r="F103" s="48">
        <v>86.9</v>
      </c>
      <c r="G103" s="47" t="str">
        <f t="shared" si="21"/>
        <v>B</v>
      </c>
      <c r="H103" s="44">
        <f t="shared" si="22"/>
        <v>2.2209944751381214</v>
      </c>
      <c r="I103" s="47">
        <v>200</v>
      </c>
      <c r="J103" s="61">
        <f t="shared" si="23"/>
        <v>444.1988950276243</v>
      </c>
      <c r="K103" s="62"/>
      <c r="L103" s="63">
        <v>67</v>
      </c>
      <c r="M103" s="64">
        <v>0</v>
      </c>
      <c r="N103" s="64"/>
      <c r="O103" s="63">
        <f t="shared" si="24"/>
        <v>67</v>
      </c>
      <c r="P103" s="63"/>
      <c r="Q103" s="69" t="s">
        <v>273</v>
      </c>
    </row>
    <row r="104" spans="1:17" s="3" customFormat="1" ht="24" customHeight="1">
      <c r="A104" s="39">
        <v>87</v>
      </c>
      <c r="B104" s="75" t="s">
        <v>274</v>
      </c>
      <c r="C104" s="40" t="s">
        <v>275</v>
      </c>
      <c r="D104" s="40" t="s">
        <v>116</v>
      </c>
      <c r="E104" s="42" t="s">
        <v>276</v>
      </c>
      <c r="F104" s="48">
        <v>91.75</v>
      </c>
      <c r="G104" s="47" t="str">
        <f t="shared" si="21"/>
        <v>A</v>
      </c>
      <c r="H104" s="44">
        <f t="shared" si="22"/>
        <v>6</v>
      </c>
      <c r="I104" s="47">
        <v>300</v>
      </c>
      <c r="J104" s="61">
        <f t="shared" si="23"/>
        <v>1800</v>
      </c>
      <c r="K104" s="62"/>
      <c r="L104" s="63">
        <v>181</v>
      </c>
      <c r="M104" s="64">
        <v>0</v>
      </c>
      <c r="N104" s="64"/>
      <c r="O104" s="63">
        <f t="shared" si="24"/>
        <v>181</v>
      </c>
      <c r="P104" s="63"/>
      <c r="Q104" s="69"/>
    </row>
    <row r="105" spans="1:17" s="3" customFormat="1" ht="24" customHeight="1">
      <c r="A105" s="39">
        <v>88</v>
      </c>
      <c r="B105" s="75" t="s">
        <v>274</v>
      </c>
      <c r="C105" s="41" t="s">
        <v>277</v>
      </c>
      <c r="D105" s="41" t="s">
        <v>150</v>
      </c>
      <c r="E105" s="42" t="s">
        <v>278</v>
      </c>
      <c r="F105" s="48">
        <v>85.9</v>
      </c>
      <c r="G105" s="47" t="str">
        <f t="shared" si="21"/>
        <v>B</v>
      </c>
      <c r="H105" s="44">
        <f t="shared" si="22"/>
        <v>6</v>
      </c>
      <c r="I105" s="47">
        <v>200</v>
      </c>
      <c r="J105" s="61">
        <f t="shared" si="23"/>
        <v>1200</v>
      </c>
      <c r="K105" s="62"/>
      <c r="L105" s="63">
        <v>181</v>
      </c>
      <c r="M105" s="64">
        <v>0</v>
      </c>
      <c r="N105" s="64"/>
      <c r="O105" s="63">
        <f t="shared" si="24"/>
        <v>181</v>
      </c>
      <c r="P105" s="63"/>
      <c r="Q105" s="69"/>
    </row>
    <row r="106" spans="1:17" s="3" customFormat="1" ht="24" customHeight="1">
      <c r="A106" s="39">
        <v>89</v>
      </c>
      <c r="B106" s="75" t="s">
        <v>274</v>
      </c>
      <c r="C106" s="49" t="s">
        <v>279</v>
      </c>
      <c r="D106" s="41" t="s">
        <v>74</v>
      </c>
      <c r="E106" s="42" t="s">
        <v>171</v>
      </c>
      <c r="F106" s="48">
        <v>89</v>
      </c>
      <c r="G106" s="47" t="str">
        <f t="shared" si="21"/>
        <v>B</v>
      </c>
      <c r="H106" s="44">
        <f t="shared" si="22"/>
        <v>6</v>
      </c>
      <c r="I106" s="47">
        <v>200</v>
      </c>
      <c r="J106" s="61">
        <f t="shared" si="23"/>
        <v>1200</v>
      </c>
      <c r="K106" s="62"/>
      <c r="L106" s="63">
        <v>181</v>
      </c>
      <c r="M106" s="64">
        <v>0</v>
      </c>
      <c r="N106" s="64"/>
      <c r="O106" s="63">
        <f t="shared" si="24"/>
        <v>181</v>
      </c>
      <c r="P106" s="63"/>
      <c r="Q106" s="69"/>
    </row>
    <row r="107" spans="1:17" s="3" customFormat="1" ht="24" customHeight="1">
      <c r="A107" s="39">
        <v>90</v>
      </c>
      <c r="B107" s="75" t="s">
        <v>274</v>
      </c>
      <c r="C107" s="40" t="s">
        <v>280</v>
      </c>
      <c r="D107" s="41" t="s">
        <v>74</v>
      </c>
      <c r="E107" s="42" t="s">
        <v>281</v>
      </c>
      <c r="F107" s="48">
        <v>88.45</v>
      </c>
      <c r="G107" s="47" t="str">
        <f t="shared" si="21"/>
        <v>B</v>
      </c>
      <c r="H107" s="44">
        <f t="shared" si="22"/>
        <v>6</v>
      </c>
      <c r="I107" s="47">
        <v>200</v>
      </c>
      <c r="J107" s="61">
        <f t="shared" si="23"/>
        <v>1200</v>
      </c>
      <c r="K107" s="62"/>
      <c r="L107" s="63">
        <v>181</v>
      </c>
      <c r="M107" s="64">
        <v>0</v>
      </c>
      <c r="N107" s="64"/>
      <c r="O107" s="63">
        <f t="shared" si="24"/>
        <v>181</v>
      </c>
      <c r="P107" s="63"/>
      <c r="Q107" s="69"/>
    </row>
    <row r="108" spans="1:17" s="3" customFormat="1" ht="24" customHeight="1">
      <c r="A108" s="39">
        <v>91</v>
      </c>
      <c r="B108" s="75" t="s">
        <v>274</v>
      </c>
      <c r="C108" s="40" t="s">
        <v>282</v>
      </c>
      <c r="D108" s="40" t="s">
        <v>129</v>
      </c>
      <c r="E108" s="42" t="s">
        <v>283</v>
      </c>
      <c r="F108" s="48">
        <v>89.95</v>
      </c>
      <c r="G108" s="47" t="str">
        <f t="shared" si="21"/>
        <v>B</v>
      </c>
      <c r="H108" s="44">
        <f t="shared" si="22"/>
        <v>6</v>
      </c>
      <c r="I108" s="47">
        <v>200</v>
      </c>
      <c r="J108" s="61">
        <f t="shared" si="23"/>
        <v>1200</v>
      </c>
      <c r="K108" s="62"/>
      <c r="L108" s="63">
        <v>181</v>
      </c>
      <c r="M108" s="64">
        <v>0</v>
      </c>
      <c r="N108" s="64"/>
      <c r="O108" s="63">
        <f t="shared" si="24"/>
        <v>181</v>
      </c>
      <c r="P108" s="63"/>
      <c r="Q108" s="69"/>
    </row>
    <row r="109" spans="1:17" s="3" customFormat="1" ht="24" customHeight="1">
      <c r="A109" s="39">
        <v>92</v>
      </c>
      <c r="B109" s="45" t="s">
        <v>284</v>
      </c>
      <c r="C109" s="41" t="s">
        <v>285</v>
      </c>
      <c r="D109" s="41" t="s">
        <v>116</v>
      </c>
      <c r="E109" s="42" t="s">
        <v>286</v>
      </c>
      <c r="F109" s="48">
        <v>88.7</v>
      </c>
      <c r="G109" s="47" t="str">
        <f t="shared" si="21"/>
        <v>B</v>
      </c>
      <c r="H109" s="44">
        <f t="shared" si="22"/>
        <v>6</v>
      </c>
      <c r="I109" s="47">
        <v>200</v>
      </c>
      <c r="J109" s="61">
        <f t="shared" si="23"/>
        <v>1200</v>
      </c>
      <c r="K109" s="62"/>
      <c r="L109" s="63">
        <v>181</v>
      </c>
      <c r="M109" s="64">
        <v>0</v>
      </c>
      <c r="N109" s="64"/>
      <c r="O109" s="63">
        <f t="shared" si="24"/>
        <v>181</v>
      </c>
      <c r="P109" s="63"/>
      <c r="Q109" s="69"/>
    </row>
    <row r="110" spans="1:17" s="3" customFormat="1" ht="24" customHeight="1">
      <c r="A110" s="39">
        <v>93</v>
      </c>
      <c r="B110" s="45" t="s">
        <v>284</v>
      </c>
      <c r="C110" s="40" t="s">
        <v>287</v>
      </c>
      <c r="D110" s="41" t="s">
        <v>74</v>
      </c>
      <c r="E110" s="42" t="s">
        <v>171</v>
      </c>
      <c r="F110" s="48">
        <v>89.9</v>
      </c>
      <c r="G110" s="47" t="str">
        <f t="shared" si="21"/>
        <v>B</v>
      </c>
      <c r="H110" s="44">
        <f t="shared" si="22"/>
        <v>6</v>
      </c>
      <c r="I110" s="47">
        <v>200</v>
      </c>
      <c r="J110" s="61">
        <f t="shared" si="23"/>
        <v>1200</v>
      </c>
      <c r="K110" s="62"/>
      <c r="L110" s="63">
        <v>181</v>
      </c>
      <c r="M110" s="64">
        <v>0</v>
      </c>
      <c r="N110" s="64"/>
      <c r="O110" s="63">
        <f t="shared" si="24"/>
        <v>181</v>
      </c>
      <c r="P110" s="63"/>
      <c r="Q110" s="69"/>
    </row>
    <row r="111" spans="1:17" s="3" customFormat="1" ht="24" customHeight="1">
      <c r="A111" s="39">
        <v>94</v>
      </c>
      <c r="B111" s="45" t="s">
        <v>284</v>
      </c>
      <c r="C111" s="40" t="s">
        <v>288</v>
      </c>
      <c r="D111" s="41" t="s">
        <v>74</v>
      </c>
      <c r="E111" s="42" t="s">
        <v>171</v>
      </c>
      <c r="F111" s="48">
        <v>93.05</v>
      </c>
      <c r="G111" s="47" t="str">
        <f t="shared" si="21"/>
        <v>A</v>
      </c>
      <c r="H111" s="44">
        <f t="shared" si="22"/>
        <v>6</v>
      </c>
      <c r="I111" s="47">
        <v>300</v>
      </c>
      <c r="J111" s="61">
        <f t="shared" si="23"/>
        <v>1800</v>
      </c>
      <c r="K111" s="62"/>
      <c r="L111" s="63">
        <v>181</v>
      </c>
      <c r="M111" s="64">
        <v>0</v>
      </c>
      <c r="N111" s="64"/>
      <c r="O111" s="63">
        <f t="shared" si="24"/>
        <v>181</v>
      </c>
      <c r="P111" s="63"/>
      <c r="Q111" s="69"/>
    </row>
    <row r="112" spans="1:17" s="3" customFormat="1" ht="24" customHeight="1">
      <c r="A112" s="39">
        <v>95</v>
      </c>
      <c r="B112" s="45" t="s">
        <v>284</v>
      </c>
      <c r="C112" s="40" t="s">
        <v>289</v>
      </c>
      <c r="D112" s="41" t="s">
        <v>74</v>
      </c>
      <c r="E112" s="42" t="s">
        <v>290</v>
      </c>
      <c r="F112" s="48">
        <v>89.85</v>
      </c>
      <c r="G112" s="47" t="str">
        <f t="shared" si="21"/>
        <v>B</v>
      </c>
      <c r="H112" s="44">
        <f t="shared" si="22"/>
        <v>6</v>
      </c>
      <c r="I112" s="47">
        <v>200</v>
      </c>
      <c r="J112" s="61">
        <f t="shared" si="23"/>
        <v>1200</v>
      </c>
      <c r="K112" s="62"/>
      <c r="L112" s="63">
        <v>181</v>
      </c>
      <c r="M112" s="64">
        <v>0</v>
      </c>
      <c r="N112" s="64"/>
      <c r="O112" s="63">
        <f t="shared" si="24"/>
        <v>181</v>
      </c>
      <c r="P112" s="63"/>
      <c r="Q112" s="69"/>
    </row>
    <row r="113" spans="1:17" s="3" customFormat="1" ht="24" customHeight="1">
      <c r="A113" s="39">
        <v>96</v>
      </c>
      <c r="B113" s="45" t="s">
        <v>284</v>
      </c>
      <c r="C113" s="41" t="s">
        <v>291</v>
      </c>
      <c r="D113" s="41" t="s">
        <v>129</v>
      </c>
      <c r="E113" s="42" t="s">
        <v>292</v>
      </c>
      <c r="F113" s="48">
        <v>89.9</v>
      </c>
      <c r="G113" s="47" t="str">
        <f t="shared" si="21"/>
        <v>B</v>
      </c>
      <c r="H113" s="44">
        <f t="shared" si="22"/>
        <v>6</v>
      </c>
      <c r="I113" s="47">
        <v>200</v>
      </c>
      <c r="J113" s="61">
        <f t="shared" si="23"/>
        <v>1200</v>
      </c>
      <c r="K113" s="62"/>
      <c r="L113" s="63">
        <v>181</v>
      </c>
      <c r="M113" s="64">
        <v>0</v>
      </c>
      <c r="N113" s="64"/>
      <c r="O113" s="63">
        <f t="shared" si="24"/>
        <v>181</v>
      </c>
      <c r="P113" s="63"/>
      <c r="Q113" s="69"/>
    </row>
    <row r="114" spans="1:17" s="3" customFormat="1" ht="24" customHeight="1">
      <c r="A114" s="39">
        <v>97</v>
      </c>
      <c r="B114" s="45" t="s">
        <v>293</v>
      </c>
      <c r="C114" s="42" t="s">
        <v>294</v>
      </c>
      <c r="D114" s="47" t="s">
        <v>116</v>
      </c>
      <c r="E114" s="42" t="s">
        <v>171</v>
      </c>
      <c r="F114" s="48">
        <v>89.3</v>
      </c>
      <c r="G114" s="47" t="str">
        <f t="shared" si="21"/>
        <v>B</v>
      </c>
      <c r="H114" s="44">
        <f t="shared" si="22"/>
        <v>5.337016574585635</v>
      </c>
      <c r="I114" s="47">
        <v>200</v>
      </c>
      <c r="J114" s="61">
        <f t="shared" si="23"/>
        <v>1067.403314917127</v>
      </c>
      <c r="K114" s="62" t="s">
        <v>295</v>
      </c>
      <c r="L114" s="63">
        <v>166</v>
      </c>
      <c r="M114" s="64">
        <v>5</v>
      </c>
      <c r="N114" s="64"/>
      <c r="O114" s="63">
        <f t="shared" si="24"/>
        <v>161</v>
      </c>
      <c r="P114" s="63"/>
      <c r="Q114" s="69" t="s">
        <v>296</v>
      </c>
    </row>
    <row r="115" spans="1:17" s="3" customFormat="1" ht="24" customHeight="1">
      <c r="A115" s="39">
        <v>98</v>
      </c>
      <c r="B115" s="45" t="s">
        <v>293</v>
      </c>
      <c r="C115" s="41" t="s">
        <v>297</v>
      </c>
      <c r="D115" s="41" t="s">
        <v>74</v>
      </c>
      <c r="E115" s="42" t="s">
        <v>298</v>
      </c>
      <c r="F115" s="48">
        <v>89.8</v>
      </c>
      <c r="G115" s="47" t="str">
        <f t="shared" si="21"/>
        <v>B</v>
      </c>
      <c r="H115" s="44">
        <f aca="true" t="shared" si="25" ref="H115:H146">O115/(181/6)</f>
        <v>6</v>
      </c>
      <c r="I115" s="47">
        <v>200</v>
      </c>
      <c r="J115" s="61">
        <f t="shared" si="23"/>
        <v>1200</v>
      </c>
      <c r="K115" s="62"/>
      <c r="L115" s="63">
        <v>181</v>
      </c>
      <c r="M115" s="64">
        <v>0</v>
      </c>
      <c r="N115" s="64"/>
      <c r="O115" s="63">
        <f t="shared" si="24"/>
        <v>181</v>
      </c>
      <c r="P115" s="63"/>
      <c r="Q115" s="69"/>
    </row>
    <row r="116" spans="1:17" s="3" customFormat="1" ht="24" customHeight="1">
      <c r="A116" s="39">
        <v>99</v>
      </c>
      <c r="B116" s="45" t="s">
        <v>293</v>
      </c>
      <c r="C116" s="42" t="s">
        <v>299</v>
      </c>
      <c r="D116" s="41" t="s">
        <v>74</v>
      </c>
      <c r="E116" s="42" t="s">
        <v>212</v>
      </c>
      <c r="F116" s="48">
        <v>94</v>
      </c>
      <c r="G116" s="47" t="str">
        <f t="shared" si="21"/>
        <v>A</v>
      </c>
      <c r="H116" s="44">
        <f t="shared" si="25"/>
        <v>6</v>
      </c>
      <c r="I116" s="47">
        <v>300</v>
      </c>
      <c r="J116" s="61">
        <f t="shared" si="23"/>
        <v>1800</v>
      </c>
      <c r="K116" s="62"/>
      <c r="L116" s="63">
        <v>181</v>
      </c>
      <c r="M116" s="64">
        <v>0</v>
      </c>
      <c r="N116" s="64"/>
      <c r="O116" s="63">
        <f t="shared" si="24"/>
        <v>181</v>
      </c>
      <c r="P116" s="63"/>
      <c r="Q116" s="69"/>
    </row>
    <row r="117" spans="1:17" s="3" customFormat="1" ht="24" customHeight="1">
      <c r="A117" s="39">
        <v>100</v>
      </c>
      <c r="B117" s="45" t="s">
        <v>293</v>
      </c>
      <c r="C117" s="42" t="s">
        <v>300</v>
      </c>
      <c r="D117" s="41" t="s">
        <v>129</v>
      </c>
      <c r="E117" s="42" t="s">
        <v>301</v>
      </c>
      <c r="F117" s="48">
        <v>89.8</v>
      </c>
      <c r="G117" s="47" t="str">
        <f t="shared" si="21"/>
        <v>B</v>
      </c>
      <c r="H117" s="44">
        <f t="shared" si="25"/>
        <v>6</v>
      </c>
      <c r="I117" s="47">
        <v>200</v>
      </c>
      <c r="J117" s="61">
        <f t="shared" si="23"/>
        <v>1200</v>
      </c>
      <c r="K117" s="62"/>
      <c r="L117" s="63">
        <v>181</v>
      </c>
      <c r="M117" s="64">
        <v>0</v>
      </c>
      <c r="N117" s="64"/>
      <c r="O117" s="63">
        <f t="shared" si="24"/>
        <v>181</v>
      </c>
      <c r="P117" s="63"/>
      <c r="Q117" s="69"/>
    </row>
    <row r="118" spans="1:17" s="3" customFormat="1" ht="24" customHeight="1">
      <c r="A118" s="39">
        <v>101</v>
      </c>
      <c r="B118" s="45" t="s">
        <v>293</v>
      </c>
      <c r="C118" s="42" t="s">
        <v>302</v>
      </c>
      <c r="D118" s="41" t="s">
        <v>129</v>
      </c>
      <c r="E118" s="42" t="s">
        <v>171</v>
      </c>
      <c r="F118" s="48">
        <v>89.8</v>
      </c>
      <c r="G118" s="47" t="str">
        <f t="shared" si="21"/>
        <v>B</v>
      </c>
      <c r="H118" s="44">
        <f t="shared" si="25"/>
        <v>6</v>
      </c>
      <c r="I118" s="47">
        <v>200</v>
      </c>
      <c r="J118" s="61">
        <f t="shared" si="23"/>
        <v>1200</v>
      </c>
      <c r="K118" s="62"/>
      <c r="L118" s="63">
        <v>181</v>
      </c>
      <c r="M118" s="64">
        <v>0</v>
      </c>
      <c r="N118" s="64"/>
      <c r="O118" s="63">
        <f t="shared" si="24"/>
        <v>181</v>
      </c>
      <c r="P118" s="63"/>
      <c r="Q118" s="69"/>
    </row>
    <row r="119" spans="1:17" s="2" customFormat="1" ht="24" customHeight="1">
      <c r="A119" s="39">
        <v>102</v>
      </c>
      <c r="B119" s="45" t="s">
        <v>303</v>
      </c>
      <c r="C119" s="45" t="s">
        <v>304</v>
      </c>
      <c r="D119" s="41" t="s">
        <v>116</v>
      </c>
      <c r="E119" s="42" t="s">
        <v>305</v>
      </c>
      <c r="F119" s="48">
        <v>90.5</v>
      </c>
      <c r="G119" s="47" t="str">
        <f t="shared" si="21"/>
        <v>A</v>
      </c>
      <c r="H119" s="44">
        <f t="shared" si="25"/>
        <v>6</v>
      </c>
      <c r="I119" s="47">
        <v>300</v>
      </c>
      <c r="J119" s="61">
        <f t="shared" si="23"/>
        <v>1800</v>
      </c>
      <c r="K119" s="62"/>
      <c r="L119" s="65">
        <v>181</v>
      </c>
      <c r="M119" s="66">
        <v>0</v>
      </c>
      <c r="N119" s="66"/>
      <c r="O119" s="63">
        <f t="shared" si="24"/>
        <v>181</v>
      </c>
      <c r="P119" s="65"/>
      <c r="Q119" s="70"/>
    </row>
    <row r="120" spans="1:17" s="3" customFormat="1" ht="24" customHeight="1">
      <c r="A120" s="39">
        <v>103</v>
      </c>
      <c r="B120" s="45" t="s">
        <v>303</v>
      </c>
      <c r="C120" s="41" t="s">
        <v>306</v>
      </c>
      <c r="D120" s="41" t="s">
        <v>150</v>
      </c>
      <c r="E120" s="42" t="s">
        <v>307</v>
      </c>
      <c r="F120" s="48">
        <v>92.8</v>
      </c>
      <c r="G120" s="47" t="str">
        <f aca="true" t="shared" si="26" ref="G120:G141">IF(F120&gt;=90,"A",IF(F120&gt;=80,"B","C"))</f>
        <v>A</v>
      </c>
      <c r="H120" s="44">
        <f t="shared" si="25"/>
        <v>6</v>
      </c>
      <c r="I120" s="47">
        <v>300</v>
      </c>
      <c r="J120" s="61">
        <f t="shared" si="23"/>
        <v>1800</v>
      </c>
      <c r="K120" s="62"/>
      <c r="L120" s="63">
        <v>181</v>
      </c>
      <c r="M120" s="64">
        <v>0</v>
      </c>
      <c r="N120" s="64"/>
      <c r="O120" s="63">
        <f t="shared" si="24"/>
        <v>181</v>
      </c>
      <c r="P120" s="63"/>
      <c r="Q120" s="69"/>
    </row>
    <row r="121" spans="1:17" s="3" customFormat="1" ht="24" customHeight="1">
      <c r="A121" s="39">
        <v>104</v>
      </c>
      <c r="B121" s="45" t="s">
        <v>303</v>
      </c>
      <c r="C121" s="41" t="s">
        <v>308</v>
      </c>
      <c r="D121" s="41" t="s">
        <v>74</v>
      </c>
      <c r="E121" s="42" t="s">
        <v>171</v>
      </c>
      <c r="F121" s="48">
        <v>89.7</v>
      </c>
      <c r="G121" s="47" t="str">
        <f t="shared" si="26"/>
        <v>B</v>
      </c>
      <c r="H121" s="44">
        <f t="shared" si="25"/>
        <v>6</v>
      </c>
      <c r="I121" s="47">
        <v>200</v>
      </c>
      <c r="J121" s="61">
        <f t="shared" si="23"/>
        <v>1200</v>
      </c>
      <c r="K121" s="62"/>
      <c r="L121" s="63">
        <v>181</v>
      </c>
      <c r="M121" s="64">
        <v>0</v>
      </c>
      <c r="N121" s="64"/>
      <c r="O121" s="63">
        <f t="shared" si="24"/>
        <v>181</v>
      </c>
      <c r="P121" s="63"/>
      <c r="Q121" s="69"/>
    </row>
    <row r="122" spans="1:17" s="3" customFormat="1" ht="24" customHeight="1">
      <c r="A122" s="39">
        <v>105</v>
      </c>
      <c r="B122" s="45" t="s">
        <v>303</v>
      </c>
      <c r="C122" s="41" t="s">
        <v>309</v>
      </c>
      <c r="D122" s="41" t="s">
        <v>129</v>
      </c>
      <c r="E122" s="42" t="s">
        <v>310</v>
      </c>
      <c r="F122" s="48">
        <v>89.4</v>
      </c>
      <c r="G122" s="47" t="str">
        <f t="shared" si="26"/>
        <v>B</v>
      </c>
      <c r="H122" s="44">
        <f t="shared" si="25"/>
        <v>6</v>
      </c>
      <c r="I122" s="47">
        <v>200</v>
      </c>
      <c r="J122" s="61">
        <f t="shared" si="23"/>
        <v>1200</v>
      </c>
      <c r="K122" s="62"/>
      <c r="L122" s="63">
        <v>181</v>
      </c>
      <c r="M122" s="64">
        <v>0</v>
      </c>
      <c r="N122" s="64"/>
      <c r="O122" s="63">
        <f t="shared" si="24"/>
        <v>181</v>
      </c>
      <c r="P122" s="63"/>
      <c r="Q122" s="69"/>
    </row>
    <row r="123" spans="1:17" s="3" customFormat="1" ht="24" customHeight="1">
      <c r="A123" s="39">
        <v>106</v>
      </c>
      <c r="B123" s="45" t="s">
        <v>303</v>
      </c>
      <c r="C123" s="40" t="s">
        <v>311</v>
      </c>
      <c r="D123" s="41" t="s">
        <v>129</v>
      </c>
      <c r="E123" s="42" t="s">
        <v>312</v>
      </c>
      <c r="F123" s="48">
        <v>88.4</v>
      </c>
      <c r="G123" s="47" t="str">
        <f t="shared" si="26"/>
        <v>B</v>
      </c>
      <c r="H123" s="44">
        <f t="shared" si="25"/>
        <v>6</v>
      </c>
      <c r="I123" s="47">
        <v>200</v>
      </c>
      <c r="J123" s="61">
        <f t="shared" si="23"/>
        <v>1200</v>
      </c>
      <c r="K123" s="62"/>
      <c r="L123" s="63">
        <v>181</v>
      </c>
      <c r="M123" s="64">
        <v>0</v>
      </c>
      <c r="N123" s="64"/>
      <c r="O123" s="63">
        <f t="shared" si="24"/>
        <v>181</v>
      </c>
      <c r="P123" s="63"/>
      <c r="Q123" s="69"/>
    </row>
    <row r="124" spans="1:17" s="3" customFormat="1" ht="24" customHeight="1">
      <c r="A124" s="39">
        <v>107</v>
      </c>
      <c r="B124" s="41" t="s">
        <v>313</v>
      </c>
      <c r="C124" s="47" t="s">
        <v>314</v>
      </c>
      <c r="D124" s="47" t="s">
        <v>116</v>
      </c>
      <c r="E124" s="73" t="s">
        <v>315</v>
      </c>
      <c r="F124" s="48">
        <v>95.5</v>
      </c>
      <c r="G124" s="47" t="str">
        <f t="shared" si="26"/>
        <v>A</v>
      </c>
      <c r="H124" s="44">
        <f t="shared" si="25"/>
        <v>6</v>
      </c>
      <c r="I124" s="47">
        <v>625</v>
      </c>
      <c r="J124" s="61">
        <f>7500/2</f>
        <v>3750</v>
      </c>
      <c r="K124" s="62"/>
      <c r="L124" s="63">
        <v>181</v>
      </c>
      <c r="M124" s="64">
        <v>0</v>
      </c>
      <c r="N124" s="64"/>
      <c r="O124" s="63">
        <f t="shared" si="24"/>
        <v>181</v>
      </c>
      <c r="P124" s="63"/>
      <c r="Q124" s="77" t="s">
        <v>316</v>
      </c>
    </row>
    <row r="125" spans="1:17" s="3" customFormat="1" ht="24" customHeight="1">
      <c r="A125" s="39">
        <v>108</v>
      </c>
      <c r="B125" s="41" t="s">
        <v>313</v>
      </c>
      <c r="C125" s="47" t="s">
        <v>317</v>
      </c>
      <c r="D125" s="47" t="s">
        <v>74</v>
      </c>
      <c r="E125" s="73" t="s">
        <v>315</v>
      </c>
      <c r="F125" s="48">
        <v>89.7</v>
      </c>
      <c r="G125" s="47" t="str">
        <f t="shared" si="26"/>
        <v>B</v>
      </c>
      <c r="H125" s="44">
        <f t="shared" si="25"/>
        <v>6</v>
      </c>
      <c r="I125" s="47">
        <v>467</v>
      </c>
      <c r="J125" s="61">
        <f>5600/2</f>
        <v>2800</v>
      </c>
      <c r="K125" s="62"/>
      <c r="L125" s="63">
        <v>181</v>
      </c>
      <c r="M125" s="64">
        <v>0</v>
      </c>
      <c r="N125" s="64"/>
      <c r="O125" s="63">
        <f t="shared" si="24"/>
        <v>181</v>
      </c>
      <c r="P125" s="63"/>
      <c r="Q125" s="78"/>
    </row>
    <row r="126" spans="1:17" s="3" customFormat="1" ht="24" customHeight="1">
      <c r="A126" s="39">
        <v>109</v>
      </c>
      <c r="B126" s="41" t="s">
        <v>313</v>
      </c>
      <c r="C126" s="40" t="s">
        <v>318</v>
      </c>
      <c r="D126" s="41" t="s">
        <v>74</v>
      </c>
      <c r="E126" s="42" t="s">
        <v>319</v>
      </c>
      <c r="F126" s="48">
        <v>89.5</v>
      </c>
      <c r="G126" s="47" t="str">
        <f t="shared" si="26"/>
        <v>B</v>
      </c>
      <c r="H126" s="44">
        <f t="shared" si="25"/>
        <v>6</v>
      </c>
      <c r="I126" s="47">
        <v>200</v>
      </c>
      <c r="J126" s="61">
        <f>H126*I126</f>
        <v>1200</v>
      </c>
      <c r="K126" s="62"/>
      <c r="L126" s="63">
        <v>181</v>
      </c>
      <c r="M126" s="64">
        <v>0</v>
      </c>
      <c r="N126" s="64"/>
      <c r="O126" s="63">
        <f t="shared" si="24"/>
        <v>181</v>
      </c>
      <c r="P126" s="63"/>
      <c r="Q126" s="78"/>
    </row>
    <row r="127" spans="1:17" s="3" customFormat="1" ht="24" customHeight="1">
      <c r="A127" s="39">
        <v>110</v>
      </c>
      <c r="B127" s="41" t="s">
        <v>313</v>
      </c>
      <c r="C127" s="40" t="s">
        <v>320</v>
      </c>
      <c r="D127" s="41" t="s">
        <v>74</v>
      </c>
      <c r="E127" s="42" t="s">
        <v>321</v>
      </c>
      <c r="F127" s="48">
        <v>84.3</v>
      </c>
      <c r="G127" s="47" t="str">
        <f t="shared" si="26"/>
        <v>B</v>
      </c>
      <c r="H127" s="44">
        <f t="shared" si="25"/>
        <v>6</v>
      </c>
      <c r="I127" s="47">
        <v>200</v>
      </c>
      <c r="J127" s="61">
        <f>H127*I127</f>
        <v>1200</v>
      </c>
      <c r="K127" s="62"/>
      <c r="L127" s="63">
        <v>181</v>
      </c>
      <c r="M127" s="64">
        <v>0</v>
      </c>
      <c r="N127" s="64"/>
      <c r="O127" s="63">
        <f t="shared" si="24"/>
        <v>181</v>
      </c>
      <c r="P127" s="63"/>
      <c r="Q127" s="78"/>
    </row>
    <row r="128" spans="1:17" s="3" customFormat="1" ht="24" customHeight="1">
      <c r="A128" s="39">
        <v>111</v>
      </c>
      <c r="B128" s="41" t="s">
        <v>313</v>
      </c>
      <c r="C128" s="47" t="s">
        <v>322</v>
      </c>
      <c r="D128" s="47" t="s">
        <v>129</v>
      </c>
      <c r="E128" s="73" t="s">
        <v>315</v>
      </c>
      <c r="F128" s="48">
        <v>89.3</v>
      </c>
      <c r="G128" s="47" t="str">
        <f t="shared" si="26"/>
        <v>B</v>
      </c>
      <c r="H128" s="44">
        <f t="shared" si="25"/>
        <v>6</v>
      </c>
      <c r="I128" s="60">
        <f aca="true" t="shared" si="27" ref="I128:I132">J128/6</f>
        <v>333.3333333333333</v>
      </c>
      <c r="J128" s="61">
        <f>4000/2</f>
        <v>2000</v>
      </c>
      <c r="K128" s="62"/>
      <c r="L128" s="63">
        <v>181</v>
      </c>
      <c r="M128" s="64">
        <v>0</v>
      </c>
      <c r="N128" s="64"/>
      <c r="O128" s="63">
        <f t="shared" si="24"/>
        <v>181</v>
      </c>
      <c r="P128" s="63"/>
      <c r="Q128" s="79"/>
    </row>
    <row r="129" spans="1:17" s="3" customFormat="1" ht="24" customHeight="1">
      <c r="A129" s="39">
        <v>112</v>
      </c>
      <c r="B129" s="41" t="s">
        <v>323</v>
      </c>
      <c r="C129" s="47" t="s">
        <v>324</v>
      </c>
      <c r="D129" s="47" t="s">
        <v>116</v>
      </c>
      <c r="E129" s="73" t="s">
        <v>315</v>
      </c>
      <c r="F129" s="48">
        <v>98.3</v>
      </c>
      <c r="G129" s="47" t="str">
        <f t="shared" si="26"/>
        <v>A</v>
      </c>
      <c r="H129" s="44">
        <f t="shared" si="25"/>
        <v>6</v>
      </c>
      <c r="I129" s="60">
        <f t="shared" si="27"/>
        <v>625</v>
      </c>
      <c r="J129" s="61">
        <f>7500/2</f>
        <v>3750</v>
      </c>
      <c r="K129" s="62"/>
      <c r="L129" s="63">
        <v>181</v>
      </c>
      <c r="M129" s="64">
        <v>0</v>
      </c>
      <c r="N129" s="64"/>
      <c r="O129" s="63">
        <f t="shared" si="24"/>
        <v>181</v>
      </c>
      <c r="P129" s="63"/>
      <c r="Q129" s="77" t="s">
        <v>325</v>
      </c>
    </row>
    <row r="130" spans="1:17" s="3" customFormat="1" ht="24" customHeight="1">
      <c r="A130" s="39">
        <v>113</v>
      </c>
      <c r="B130" s="41" t="s">
        <v>323</v>
      </c>
      <c r="C130" s="47" t="s">
        <v>326</v>
      </c>
      <c r="D130" s="47" t="s">
        <v>74</v>
      </c>
      <c r="E130" s="73" t="s">
        <v>315</v>
      </c>
      <c r="F130" s="48">
        <v>87.1</v>
      </c>
      <c r="G130" s="47" t="str">
        <f t="shared" si="26"/>
        <v>B</v>
      </c>
      <c r="H130" s="44">
        <f t="shared" si="25"/>
        <v>6</v>
      </c>
      <c r="I130" s="60">
        <f t="shared" si="27"/>
        <v>516.6666666666666</v>
      </c>
      <c r="J130" s="61">
        <f aca="true" t="shared" si="28" ref="J130:J132">6200/2</f>
        <v>3100</v>
      </c>
      <c r="K130" s="62"/>
      <c r="L130" s="63">
        <v>181</v>
      </c>
      <c r="M130" s="64">
        <v>0</v>
      </c>
      <c r="N130" s="64"/>
      <c r="O130" s="63">
        <f t="shared" si="24"/>
        <v>181</v>
      </c>
      <c r="P130" s="63"/>
      <c r="Q130" s="78"/>
    </row>
    <row r="131" spans="1:17" s="3" customFormat="1" ht="24" customHeight="1">
      <c r="A131" s="39">
        <v>114</v>
      </c>
      <c r="B131" s="41" t="s">
        <v>323</v>
      </c>
      <c r="C131" s="47" t="s">
        <v>327</v>
      </c>
      <c r="D131" s="47" t="s">
        <v>74</v>
      </c>
      <c r="E131" s="73" t="s">
        <v>315</v>
      </c>
      <c r="F131" s="48">
        <v>89.6</v>
      </c>
      <c r="G131" s="47" t="str">
        <f t="shared" si="26"/>
        <v>B</v>
      </c>
      <c r="H131" s="44">
        <f t="shared" si="25"/>
        <v>6</v>
      </c>
      <c r="I131" s="60">
        <f t="shared" si="27"/>
        <v>516.6666666666666</v>
      </c>
      <c r="J131" s="61">
        <f t="shared" si="28"/>
        <v>3100</v>
      </c>
      <c r="K131" s="62"/>
      <c r="L131" s="63">
        <v>181</v>
      </c>
      <c r="M131" s="64">
        <v>0</v>
      </c>
      <c r="N131" s="64"/>
      <c r="O131" s="63">
        <f t="shared" si="24"/>
        <v>181</v>
      </c>
      <c r="P131" s="63"/>
      <c r="Q131" s="78"/>
    </row>
    <row r="132" spans="1:17" s="3" customFormat="1" ht="24" customHeight="1">
      <c r="A132" s="39">
        <v>115</v>
      </c>
      <c r="B132" s="41" t="s">
        <v>323</v>
      </c>
      <c r="C132" s="47" t="s">
        <v>328</v>
      </c>
      <c r="D132" s="47" t="s">
        <v>74</v>
      </c>
      <c r="E132" s="73" t="s">
        <v>315</v>
      </c>
      <c r="F132" s="48">
        <v>84.85</v>
      </c>
      <c r="G132" s="47" t="str">
        <f t="shared" si="26"/>
        <v>B</v>
      </c>
      <c r="H132" s="44">
        <f t="shared" si="25"/>
        <v>6</v>
      </c>
      <c r="I132" s="60">
        <f t="shared" si="27"/>
        <v>516.6666666666666</v>
      </c>
      <c r="J132" s="61">
        <f t="shared" si="28"/>
        <v>3100</v>
      </c>
      <c r="K132" s="62"/>
      <c r="L132" s="63">
        <v>181</v>
      </c>
      <c r="M132" s="64">
        <v>0</v>
      </c>
      <c r="N132" s="64"/>
      <c r="O132" s="63">
        <f t="shared" si="24"/>
        <v>181</v>
      </c>
      <c r="P132" s="63"/>
      <c r="Q132" s="78"/>
    </row>
    <row r="133" spans="1:17" s="3" customFormat="1" ht="24" customHeight="1">
      <c r="A133" s="39">
        <v>116</v>
      </c>
      <c r="B133" s="41" t="s">
        <v>323</v>
      </c>
      <c r="C133" s="51" t="s">
        <v>64</v>
      </c>
      <c r="D133" s="49" t="s">
        <v>74</v>
      </c>
      <c r="E133" s="46" t="s">
        <v>50</v>
      </c>
      <c r="F133" s="48">
        <v>90</v>
      </c>
      <c r="G133" s="47" t="str">
        <f t="shared" si="26"/>
        <v>A</v>
      </c>
      <c r="H133" s="44">
        <f t="shared" si="25"/>
        <v>3.845303867403315</v>
      </c>
      <c r="I133" s="47">
        <v>300</v>
      </c>
      <c r="J133" s="61">
        <f aca="true" t="shared" si="29" ref="J133:J163">H133*I133</f>
        <v>1153.5911602209944</v>
      </c>
      <c r="K133" s="62"/>
      <c r="L133" s="63">
        <v>116</v>
      </c>
      <c r="M133" s="64">
        <v>0</v>
      </c>
      <c r="N133" s="64"/>
      <c r="O133" s="63">
        <f t="shared" si="24"/>
        <v>116</v>
      </c>
      <c r="P133" s="63"/>
      <c r="Q133" s="78"/>
    </row>
    <row r="134" spans="1:17" s="3" customFormat="1" ht="24" customHeight="1">
      <c r="A134" s="39">
        <v>117</v>
      </c>
      <c r="B134" s="41" t="s">
        <v>323</v>
      </c>
      <c r="C134" s="74" t="s">
        <v>70</v>
      </c>
      <c r="D134" s="47" t="s">
        <v>74</v>
      </c>
      <c r="E134" s="42" t="s">
        <v>57</v>
      </c>
      <c r="F134" s="48">
        <v>90</v>
      </c>
      <c r="G134" s="47" t="str">
        <f t="shared" si="26"/>
        <v>A</v>
      </c>
      <c r="H134" s="44">
        <f t="shared" si="25"/>
        <v>6</v>
      </c>
      <c r="I134" s="47">
        <v>300</v>
      </c>
      <c r="J134" s="61">
        <f t="shared" si="29"/>
        <v>1800</v>
      </c>
      <c r="K134" s="62"/>
      <c r="L134" s="63">
        <v>181</v>
      </c>
      <c r="M134" s="64">
        <v>0</v>
      </c>
      <c r="N134" s="64"/>
      <c r="O134" s="63">
        <f t="shared" si="24"/>
        <v>181</v>
      </c>
      <c r="P134" s="63"/>
      <c r="Q134" s="78"/>
    </row>
    <row r="135" spans="1:17" s="3" customFormat="1" ht="24" customHeight="1">
      <c r="A135" s="39">
        <v>118</v>
      </c>
      <c r="B135" s="41" t="s">
        <v>323</v>
      </c>
      <c r="C135" s="47" t="s">
        <v>329</v>
      </c>
      <c r="D135" s="47" t="s">
        <v>129</v>
      </c>
      <c r="E135" s="73" t="s">
        <v>315</v>
      </c>
      <c r="F135" s="48">
        <v>84.8</v>
      </c>
      <c r="G135" s="47" t="str">
        <f t="shared" si="26"/>
        <v>B</v>
      </c>
      <c r="H135" s="44">
        <f t="shared" si="25"/>
        <v>6</v>
      </c>
      <c r="I135" s="60">
        <f>J135/6</f>
        <v>375</v>
      </c>
      <c r="J135" s="61">
        <f>4500/2</f>
        <v>2250</v>
      </c>
      <c r="K135" s="62"/>
      <c r="L135" s="63">
        <v>181</v>
      </c>
      <c r="M135" s="64">
        <v>0</v>
      </c>
      <c r="N135" s="64"/>
      <c r="O135" s="63">
        <f aca="true" t="shared" si="30" ref="O135:O163">L135-M135-N135</f>
        <v>181</v>
      </c>
      <c r="P135" s="63"/>
      <c r="Q135" s="79"/>
    </row>
    <row r="136" spans="1:17" s="3" customFormat="1" ht="24" customHeight="1">
      <c r="A136" s="39">
        <v>119</v>
      </c>
      <c r="B136" s="41" t="s">
        <v>330</v>
      </c>
      <c r="C136" s="41" t="s">
        <v>331</v>
      </c>
      <c r="D136" s="41" t="s">
        <v>116</v>
      </c>
      <c r="E136" s="42" t="s">
        <v>171</v>
      </c>
      <c r="F136" s="48">
        <v>89.6</v>
      </c>
      <c r="G136" s="47" t="str">
        <f t="shared" si="26"/>
        <v>B</v>
      </c>
      <c r="H136" s="44">
        <f t="shared" si="25"/>
        <v>6</v>
      </c>
      <c r="I136" s="47">
        <v>200</v>
      </c>
      <c r="J136" s="61">
        <f t="shared" si="29"/>
        <v>1200</v>
      </c>
      <c r="K136" s="62"/>
      <c r="L136" s="63">
        <v>181</v>
      </c>
      <c r="M136" s="64">
        <v>0</v>
      </c>
      <c r="N136" s="64"/>
      <c r="O136" s="63">
        <f t="shared" si="30"/>
        <v>181</v>
      </c>
      <c r="P136" s="63"/>
      <c r="Q136" s="69"/>
    </row>
    <row r="137" spans="1:17" s="3" customFormat="1" ht="24" customHeight="1">
      <c r="A137" s="39">
        <v>120</v>
      </c>
      <c r="B137" s="41" t="s">
        <v>330</v>
      </c>
      <c r="C137" s="47" t="s">
        <v>332</v>
      </c>
      <c r="D137" s="47" t="s">
        <v>74</v>
      </c>
      <c r="E137" s="73" t="s">
        <v>315</v>
      </c>
      <c r="F137" s="48">
        <v>89.25</v>
      </c>
      <c r="G137" s="47" t="str">
        <f t="shared" si="26"/>
        <v>B</v>
      </c>
      <c r="H137" s="44">
        <f t="shared" si="25"/>
        <v>6</v>
      </c>
      <c r="I137" s="47">
        <v>200</v>
      </c>
      <c r="J137" s="61">
        <f t="shared" si="29"/>
        <v>1200</v>
      </c>
      <c r="K137" s="62"/>
      <c r="L137" s="63">
        <v>181</v>
      </c>
      <c r="M137" s="64">
        <v>0</v>
      </c>
      <c r="N137" s="64"/>
      <c r="O137" s="63">
        <f t="shared" si="30"/>
        <v>181</v>
      </c>
      <c r="P137" s="63"/>
      <c r="Q137" s="69"/>
    </row>
    <row r="138" spans="1:17" s="3" customFormat="1" ht="24" customHeight="1">
      <c r="A138" s="39">
        <v>121</v>
      </c>
      <c r="B138" s="41" t="s">
        <v>330</v>
      </c>
      <c r="C138" s="47" t="s">
        <v>333</v>
      </c>
      <c r="D138" s="47" t="s">
        <v>74</v>
      </c>
      <c r="E138" s="73" t="s">
        <v>334</v>
      </c>
      <c r="F138" s="48">
        <v>89.6</v>
      </c>
      <c r="G138" s="47" t="str">
        <f t="shared" si="26"/>
        <v>B</v>
      </c>
      <c r="H138" s="44">
        <f t="shared" si="25"/>
        <v>6</v>
      </c>
      <c r="I138" s="47">
        <v>200</v>
      </c>
      <c r="J138" s="61">
        <f t="shared" si="29"/>
        <v>1200</v>
      </c>
      <c r="K138" s="62"/>
      <c r="L138" s="63">
        <v>181</v>
      </c>
      <c r="M138" s="64">
        <v>0</v>
      </c>
      <c r="N138" s="64"/>
      <c r="O138" s="63">
        <f t="shared" si="30"/>
        <v>181</v>
      </c>
      <c r="P138" s="63"/>
      <c r="Q138" s="69"/>
    </row>
    <row r="139" spans="1:17" s="3" customFormat="1" ht="24" customHeight="1">
      <c r="A139" s="39">
        <v>122</v>
      </c>
      <c r="B139" s="41" t="s">
        <v>330</v>
      </c>
      <c r="C139" s="47" t="s">
        <v>335</v>
      </c>
      <c r="D139" s="47" t="s">
        <v>74</v>
      </c>
      <c r="E139" s="73" t="s">
        <v>336</v>
      </c>
      <c r="F139" s="48">
        <v>98.1</v>
      </c>
      <c r="G139" s="47" t="str">
        <f t="shared" si="26"/>
        <v>A</v>
      </c>
      <c r="H139" s="44">
        <f t="shared" si="25"/>
        <v>6</v>
      </c>
      <c r="I139" s="47">
        <v>300</v>
      </c>
      <c r="J139" s="61">
        <f t="shared" si="29"/>
        <v>1800</v>
      </c>
      <c r="K139" s="62"/>
      <c r="L139" s="63">
        <v>181</v>
      </c>
      <c r="M139" s="64">
        <v>0</v>
      </c>
      <c r="N139" s="64"/>
      <c r="O139" s="63">
        <f t="shared" si="30"/>
        <v>181</v>
      </c>
      <c r="P139" s="63"/>
      <c r="Q139" s="69"/>
    </row>
    <row r="140" spans="1:17" s="3" customFormat="1" ht="24" customHeight="1">
      <c r="A140" s="39">
        <v>123</v>
      </c>
      <c r="B140" s="41" t="s">
        <v>330</v>
      </c>
      <c r="C140" s="74" t="s">
        <v>66</v>
      </c>
      <c r="D140" s="47" t="s">
        <v>74</v>
      </c>
      <c r="E140" s="73" t="s">
        <v>25</v>
      </c>
      <c r="F140" s="48">
        <v>90</v>
      </c>
      <c r="G140" s="47" t="str">
        <f t="shared" si="26"/>
        <v>A</v>
      </c>
      <c r="H140" s="44">
        <f t="shared" si="25"/>
        <v>2.983425414364641</v>
      </c>
      <c r="I140" s="47">
        <v>300</v>
      </c>
      <c r="J140" s="61">
        <f t="shared" si="29"/>
        <v>895.0276243093922</v>
      </c>
      <c r="K140" s="62" t="s">
        <v>68</v>
      </c>
      <c r="L140" s="63">
        <v>91</v>
      </c>
      <c r="M140" s="64">
        <v>1</v>
      </c>
      <c r="N140" s="64"/>
      <c r="O140" s="63">
        <f t="shared" si="30"/>
        <v>90</v>
      </c>
      <c r="P140" s="63"/>
      <c r="Q140" s="69" t="s">
        <v>69</v>
      </c>
    </row>
    <row r="141" spans="1:17" s="2" customFormat="1" ht="24" customHeight="1">
      <c r="A141" s="39">
        <v>124</v>
      </c>
      <c r="B141" s="41" t="s">
        <v>330</v>
      </c>
      <c r="C141" s="74" t="s">
        <v>48</v>
      </c>
      <c r="D141" s="47" t="s">
        <v>74</v>
      </c>
      <c r="E141" s="73" t="s">
        <v>50</v>
      </c>
      <c r="F141" s="48">
        <v>90.6</v>
      </c>
      <c r="G141" s="47" t="str">
        <f t="shared" si="26"/>
        <v>A</v>
      </c>
      <c r="H141" s="44">
        <f t="shared" si="25"/>
        <v>3.845303867403315</v>
      </c>
      <c r="I141" s="47">
        <v>300</v>
      </c>
      <c r="J141" s="61">
        <f t="shared" si="29"/>
        <v>1153.5911602209944</v>
      </c>
      <c r="K141" s="62"/>
      <c r="L141" s="65">
        <v>116</v>
      </c>
      <c r="M141" s="66">
        <v>0</v>
      </c>
      <c r="N141" s="66"/>
      <c r="O141" s="65">
        <f t="shared" si="30"/>
        <v>116</v>
      </c>
      <c r="P141" s="65"/>
      <c r="Q141" s="70"/>
    </row>
    <row r="142" spans="1:17" s="2" customFormat="1" ht="24" customHeight="1">
      <c r="A142" s="39">
        <v>125</v>
      </c>
      <c r="B142" s="41" t="s">
        <v>330</v>
      </c>
      <c r="C142" s="47" t="s">
        <v>337</v>
      </c>
      <c r="D142" s="47" t="s">
        <v>129</v>
      </c>
      <c r="E142" s="73" t="s">
        <v>315</v>
      </c>
      <c r="F142" s="48">
        <v>88.7</v>
      </c>
      <c r="G142" s="47" t="str">
        <f aca="true" t="shared" si="31" ref="G142:G148">IF(F142&gt;=90,"A",IF(F142&gt;=80,"B","C"))</f>
        <v>B</v>
      </c>
      <c r="H142" s="44">
        <f t="shared" si="25"/>
        <v>6</v>
      </c>
      <c r="I142" s="47">
        <v>200</v>
      </c>
      <c r="J142" s="61">
        <f t="shared" si="29"/>
        <v>1200</v>
      </c>
      <c r="K142" s="62"/>
      <c r="L142" s="65">
        <v>181</v>
      </c>
      <c r="M142" s="66">
        <v>0</v>
      </c>
      <c r="N142" s="66"/>
      <c r="O142" s="65">
        <f t="shared" si="30"/>
        <v>181</v>
      </c>
      <c r="P142" s="65"/>
      <c r="Q142" s="70"/>
    </row>
    <row r="143" spans="1:17" s="3" customFormat="1" ht="24" customHeight="1">
      <c r="A143" s="39">
        <v>126</v>
      </c>
      <c r="B143" s="41" t="s">
        <v>330</v>
      </c>
      <c r="C143" s="47" t="s">
        <v>338</v>
      </c>
      <c r="D143" s="47" t="s">
        <v>129</v>
      </c>
      <c r="E143" s="73" t="s">
        <v>315</v>
      </c>
      <c r="F143" s="48">
        <v>89.9</v>
      </c>
      <c r="G143" s="47" t="str">
        <f t="shared" si="31"/>
        <v>B</v>
      </c>
      <c r="H143" s="44">
        <f t="shared" si="25"/>
        <v>6</v>
      </c>
      <c r="I143" s="47">
        <v>200</v>
      </c>
      <c r="J143" s="61">
        <f t="shared" si="29"/>
        <v>1200</v>
      </c>
      <c r="K143" s="62"/>
      <c r="L143" s="63">
        <v>181</v>
      </c>
      <c r="M143" s="64">
        <v>0</v>
      </c>
      <c r="N143" s="64"/>
      <c r="O143" s="63">
        <f t="shared" si="30"/>
        <v>181</v>
      </c>
      <c r="P143" s="63"/>
      <c r="Q143" s="69"/>
    </row>
    <row r="144" spans="1:17" s="3" customFormat="1" ht="24" customHeight="1">
      <c r="A144" s="39">
        <v>127</v>
      </c>
      <c r="B144" s="41" t="s">
        <v>339</v>
      </c>
      <c r="C144" s="47" t="s">
        <v>340</v>
      </c>
      <c r="D144" s="47" t="s">
        <v>116</v>
      </c>
      <c r="E144" s="73" t="s">
        <v>334</v>
      </c>
      <c r="F144" s="48">
        <v>93.25</v>
      </c>
      <c r="G144" s="47" t="str">
        <f t="shared" si="31"/>
        <v>A</v>
      </c>
      <c r="H144" s="44">
        <f t="shared" si="25"/>
        <v>6</v>
      </c>
      <c r="I144" s="47">
        <v>300</v>
      </c>
      <c r="J144" s="61">
        <f t="shared" si="29"/>
        <v>1800</v>
      </c>
      <c r="K144" s="62"/>
      <c r="L144" s="63">
        <v>181</v>
      </c>
      <c r="M144" s="64">
        <v>0</v>
      </c>
      <c r="N144" s="64"/>
      <c r="O144" s="63">
        <f t="shared" si="30"/>
        <v>181</v>
      </c>
      <c r="P144" s="63"/>
      <c r="Q144" s="69"/>
    </row>
    <row r="145" spans="1:17" s="3" customFormat="1" ht="24" customHeight="1">
      <c r="A145" s="39">
        <v>128</v>
      </c>
      <c r="B145" s="41" t="s">
        <v>339</v>
      </c>
      <c r="C145" s="47" t="s">
        <v>341</v>
      </c>
      <c r="D145" s="47" t="s">
        <v>74</v>
      </c>
      <c r="E145" s="73" t="s">
        <v>334</v>
      </c>
      <c r="F145" s="48">
        <v>89.9</v>
      </c>
      <c r="G145" s="47" t="str">
        <f t="shared" si="31"/>
        <v>B</v>
      </c>
      <c r="H145" s="44">
        <f t="shared" si="25"/>
        <v>6</v>
      </c>
      <c r="I145" s="47">
        <v>200</v>
      </c>
      <c r="J145" s="61">
        <f t="shared" si="29"/>
        <v>1200</v>
      </c>
      <c r="K145" s="62"/>
      <c r="L145" s="63">
        <v>181</v>
      </c>
      <c r="M145" s="64">
        <v>0</v>
      </c>
      <c r="N145" s="64"/>
      <c r="O145" s="63">
        <f t="shared" si="30"/>
        <v>181</v>
      </c>
      <c r="P145" s="63"/>
      <c r="Q145" s="69"/>
    </row>
    <row r="146" spans="1:17" s="3" customFormat="1" ht="24" customHeight="1">
      <c r="A146" s="39">
        <v>129</v>
      </c>
      <c r="B146" s="41" t="s">
        <v>339</v>
      </c>
      <c r="C146" s="47" t="s">
        <v>342</v>
      </c>
      <c r="D146" s="47" t="s">
        <v>74</v>
      </c>
      <c r="E146" s="73" t="s">
        <v>334</v>
      </c>
      <c r="F146" s="48">
        <v>89.7</v>
      </c>
      <c r="G146" s="47" t="str">
        <f t="shared" si="31"/>
        <v>B</v>
      </c>
      <c r="H146" s="44">
        <f aca="true" t="shared" si="32" ref="H146:H151">O146/(181/6)</f>
        <v>6</v>
      </c>
      <c r="I146" s="47">
        <v>200</v>
      </c>
      <c r="J146" s="61">
        <f t="shared" si="29"/>
        <v>1200</v>
      </c>
      <c r="K146" s="62"/>
      <c r="L146" s="63">
        <v>181</v>
      </c>
      <c r="M146" s="64">
        <v>0</v>
      </c>
      <c r="N146" s="64"/>
      <c r="O146" s="63">
        <f t="shared" si="30"/>
        <v>181</v>
      </c>
      <c r="P146" s="63"/>
      <c r="Q146" s="69"/>
    </row>
    <row r="147" spans="1:17" s="3" customFormat="1" ht="24" customHeight="1">
      <c r="A147" s="39">
        <v>130</v>
      </c>
      <c r="B147" s="41" t="s">
        <v>339</v>
      </c>
      <c r="C147" s="40" t="s">
        <v>343</v>
      </c>
      <c r="D147" s="41" t="s">
        <v>74</v>
      </c>
      <c r="E147" s="42" t="s">
        <v>344</v>
      </c>
      <c r="F147" s="48">
        <v>88.7</v>
      </c>
      <c r="G147" s="47" t="str">
        <f t="shared" si="31"/>
        <v>B</v>
      </c>
      <c r="H147" s="44">
        <f t="shared" si="32"/>
        <v>6</v>
      </c>
      <c r="I147" s="47">
        <v>200</v>
      </c>
      <c r="J147" s="61">
        <f t="shared" si="29"/>
        <v>1200</v>
      </c>
      <c r="K147" s="62"/>
      <c r="L147" s="63">
        <v>181</v>
      </c>
      <c r="M147" s="64">
        <v>0</v>
      </c>
      <c r="N147" s="64"/>
      <c r="O147" s="63">
        <f t="shared" si="30"/>
        <v>181</v>
      </c>
      <c r="P147" s="63"/>
      <c r="Q147" s="69"/>
    </row>
    <row r="148" spans="1:17" s="3" customFormat="1" ht="24" customHeight="1">
      <c r="A148" s="39">
        <v>131</v>
      </c>
      <c r="B148" s="41" t="s">
        <v>339</v>
      </c>
      <c r="C148" s="47" t="s">
        <v>345</v>
      </c>
      <c r="D148" s="47" t="s">
        <v>129</v>
      </c>
      <c r="E148" s="73" t="s">
        <v>334</v>
      </c>
      <c r="F148" s="48">
        <v>89.9</v>
      </c>
      <c r="G148" s="47" t="str">
        <f t="shared" si="31"/>
        <v>B</v>
      </c>
      <c r="H148" s="44">
        <f t="shared" si="32"/>
        <v>6</v>
      </c>
      <c r="I148" s="47">
        <v>200</v>
      </c>
      <c r="J148" s="61">
        <f t="shared" si="29"/>
        <v>1200</v>
      </c>
      <c r="K148" s="62"/>
      <c r="L148" s="63">
        <v>181</v>
      </c>
      <c r="M148" s="64">
        <v>0</v>
      </c>
      <c r="N148" s="64"/>
      <c r="O148" s="63">
        <v>181</v>
      </c>
      <c r="P148" s="63"/>
      <c r="Q148" s="69"/>
    </row>
    <row r="149" spans="1:17" s="3" customFormat="1" ht="24" customHeight="1">
      <c r="A149" s="39">
        <v>132</v>
      </c>
      <c r="B149" s="45" t="s">
        <v>346</v>
      </c>
      <c r="C149" s="74" t="s">
        <v>347</v>
      </c>
      <c r="D149" s="74" t="s">
        <v>116</v>
      </c>
      <c r="E149" s="74" t="s">
        <v>334</v>
      </c>
      <c r="F149" s="48"/>
      <c r="G149" s="47"/>
      <c r="H149" s="44"/>
      <c r="I149" s="47"/>
      <c r="J149" s="61"/>
      <c r="K149" s="62"/>
      <c r="L149" s="63"/>
      <c r="M149" s="64"/>
      <c r="N149" s="64"/>
      <c r="O149" s="63"/>
      <c r="P149" s="63"/>
      <c r="Q149" s="69" t="s">
        <v>348</v>
      </c>
    </row>
    <row r="150" spans="1:17" s="3" customFormat="1" ht="24" customHeight="1">
      <c r="A150" s="39">
        <v>133</v>
      </c>
      <c r="B150" s="45" t="s">
        <v>346</v>
      </c>
      <c r="C150" s="74" t="s">
        <v>349</v>
      </c>
      <c r="D150" s="74" t="s">
        <v>74</v>
      </c>
      <c r="E150" s="74" t="s">
        <v>350</v>
      </c>
      <c r="F150" s="48"/>
      <c r="G150" s="47"/>
      <c r="H150" s="44"/>
      <c r="I150" s="47"/>
      <c r="J150" s="61"/>
      <c r="K150" s="62"/>
      <c r="L150" s="63"/>
      <c r="M150" s="64"/>
      <c r="N150" s="64"/>
      <c r="O150" s="63"/>
      <c r="P150" s="63"/>
      <c r="Q150" s="69" t="s">
        <v>351</v>
      </c>
    </row>
    <row r="151" spans="1:17" s="3" customFormat="1" ht="24" customHeight="1">
      <c r="A151" s="39">
        <v>134</v>
      </c>
      <c r="B151" s="45" t="s">
        <v>346</v>
      </c>
      <c r="C151" s="74" t="s">
        <v>23</v>
      </c>
      <c r="D151" s="41" t="s">
        <v>116</v>
      </c>
      <c r="E151" s="42" t="s">
        <v>25</v>
      </c>
      <c r="F151" s="48">
        <v>93.25</v>
      </c>
      <c r="G151" s="47" t="str">
        <f>IF(F151&gt;=90,"A",IF(F151&gt;=80,"B","C"))</f>
        <v>A</v>
      </c>
      <c r="H151" s="44">
        <f>O151/(181/6)</f>
        <v>3.016574585635359</v>
      </c>
      <c r="I151" s="47">
        <v>300</v>
      </c>
      <c r="J151" s="61">
        <f>H151*I151</f>
        <v>904.9723756906078</v>
      </c>
      <c r="K151" s="62"/>
      <c r="L151" s="63">
        <v>91</v>
      </c>
      <c r="M151" s="64">
        <v>0</v>
      </c>
      <c r="N151" s="64"/>
      <c r="O151" s="63">
        <v>91</v>
      </c>
      <c r="P151" s="63"/>
      <c r="Q151" s="69" t="s">
        <v>69</v>
      </c>
    </row>
    <row r="152" spans="1:17" s="3" customFormat="1" ht="24" customHeight="1">
      <c r="A152" s="39">
        <v>135</v>
      </c>
      <c r="B152" s="45" t="s">
        <v>346</v>
      </c>
      <c r="C152" s="74" t="s">
        <v>352</v>
      </c>
      <c r="D152" s="74" t="s">
        <v>74</v>
      </c>
      <c r="E152" s="74" t="s">
        <v>126</v>
      </c>
      <c r="F152" s="48"/>
      <c r="G152" s="47"/>
      <c r="H152" s="44"/>
      <c r="I152" s="47"/>
      <c r="J152" s="61"/>
      <c r="K152" s="62"/>
      <c r="L152" s="63"/>
      <c r="M152" s="64"/>
      <c r="N152" s="64"/>
      <c r="O152" s="63"/>
      <c r="P152" s="63"/>
      <c r="Q152" s="69" t="s">
        <v>353</v>
      </c>
    </row>
    <row r="153" spans="1:17" s="3" customFormat="1" ht="24" customHeight="1">
      <c r="A153" s="39">
        <v>136</v>
      </c>
      <c r="B153" s="45" t="s">
        <v>346</v>
      </c>
      <c r="C153" s="47" t="s">
        <v>354</v>
      </c>
      <c r="D153" s="47" t="s">
        <v>74</v>
      </c>
      <c r="E153" s="73" t="s">
        <v>355</v>
      </c>
      <c r="F153" s="48">
        <v>85.7</v>
      </c>
      <c r="G153" s="47" t="str">
        <f aca="true" t="shared" si="33" ref="G153:G155">IF(F153&gt;=90,"A",IF(F153&gt;=80,"B","C"))</f>
        <v>B</v>
      </c>
      <c r="H153" s="44">
        <f>O153/(181/6)</f>
        <v>6</v>
      </c>
      <c r="I153" s="47">
        <v>200</v>
      </c>
      <c r="J153" s="61">
        <f t="shared" si="29"/>
        <v>1200</v>
      </c>
      <c r="K153" s="62"/>
      <c r="L153" s="63">
        <v>181</v>
      </c>
      <c r="M153" s="64">
        <v>0</v>
      </c>
      <c r="N153" s="64"/>
      <c r="O153" s="63">
        <f t="shared" si="30"/>
        <v>181</v>
      </c>
      <c r="P153" s="63"/>
      <c r="Q153" s="69"/>
    </row>
    <row r="154" spans="1:17" s="3" customFormat="1" ht="24" customHeight="1">
      <c r="A154" s="39">
        <v>137</v>
      </c>
      <c r="B154" s="45" t="s">
        <v>346</v>
      </c>
      <c r="C154" s="66" t="s">
        <v>356</v>
      </c>
      <c r="D154" s="66" t="s">
        <v>74</v>
      </c>
      <c r="E154" s="71" t="s">
        <v>123</v>
      </c>
      <c r="F154" s="48">
        <v>88.8</v>
      </c>
      <c r="G154" s="47" t="str">
        <f t="shared" si="33"/>
        <v>B</v>
      </c>
      <c r="H154" s="44">
        <f>O154/(181/6)</f>
        <v>0.7292817679558011</v>
      </c>
      <c r="I154" s="47">
        <v>200</v>
      </c>
      <c r="J154" s="61">
        <f t="shared" si="29"/>
        <v>145.85635359116023</v>
      </c>
      <c r="K154" s="62"/>
      <c r="L154" s="63">
        <v>22</v>
      </c>
      <c r="M154" s="64">
        <v>0</v>
      </c>
      <c r="N154" s="64"/>
      <c r="O154" s="63">
        <f t="shared" si="30"/>
        <v>22</v>
      </c>
      <c r="P154" s="63"/>
      <c r="Q154" s="69" t="s">
        <v>132</v>
      </c>
    </row>
    <row r="155" spans="1:17" s="3" customFormat="1" ht="24" customHeight="1">
      <c r="A155" s="39">
        <v>138</v>
      </c>
      <c r="B155" s="45" t="s">
        <v>346</v>
      </c>
      <c r="C155" s="80" t="s">
        <v>357</v>
      </c>
      <c r="D155" s="41" t="s">
        <v>129</v>
      </c>
      <c r="E155" s="71" t="s">
        <v>334</v>
      </c>
      <c r="F155" s="48">
        <v>88</v>
      </c>
      <c r="G155" s="47" t="str">
        <f t="shared" si="33"/>
        <v>B</v>
      </c>
      <c r="H155" s="44">
        <f aca="true" t="shared" si="34" ref="H155:H160">O155/(181/6)</f>
        <v>6</v>
      </c>
      <c r="I155" s="47">
        <v>200</v>
      </c>
      <c r="J155" s="61">
        <f t="shared" si="29"/>
        <v>1200</v>
      </c>
      <c r="K155" s="62"/>
      <c r="L155" s="63">
        <v>181</v>
      </c>
      <c r="M155" s="64">
        <v>0</v>
      </c>
      <c r="N155" s="64"/>
      <c r="O155" s="63">
        <f t="shared" si="30"/>
        <v>181</v>
      </c>
      <c r="P155" s="63"/>
      <c r="Q155" s="69"/>
    </row>
    <row r="156" spans="1:17" s="3" customFormat="1" ht="24" customHeight="1">
      <c r="A156" s="39">
        <v>139</v>
      </c>
      <c r="B156" s="41" t="s">
        <v>358</v>
      </c>
      <c r="C156" s="74" t="s">
        <v>359</v>
      </c>
      <c r="D156" s="74" t="s">
        <v>116</v>
      </c>
      <c r="E156" s="74" t="s">
        <v>194</v>
      </c>
      <c r="F156" s="48"/>
      <c r="G156" s="47"/>
      <c r="H156" s="44"/>
      <c r="I156" s="47"/>
      <c r="J156" s="61"/>
      <c r="K156" s="62"/>
      <c r="L156" s="63"/>
      <c r="M156" s="64"/>
      <c r="N156" s="64"/>
      <c r="O156" s="63"/>
      <c r="P156" s="63"/>
      <c r="Q156" s="69" t="s">
        <v>236</v>
      </c>
    </row>
    <row r="157" spans="1:17" s="3" customFormat="1" ht="24" customHeight="1">
      <c r="A157" s="39">
        <v>140</v>
      </c>
      <c r="B157" s="41" t="s">
        <v>358</v>
      </c>
      <c r="C157" s="40" t="s">
        <v>360</v>
      </c>
      <c r="D157" s="41" t="s">
        <v>116</v>
      </c>
      <c r="E157" s="42" t="s">
        <v>361</v>
      </c>
      <c r="F157" s="48">
        <v>92.7</v>
      </c>
      <c r="G157" s="47" t="str">
        <f aca="true" t="shared" si="35" ref="G157:G160">IF(F157&gt;=90,"A",IF(F157&gt;=80,"B","C"))</f>
        <v>A</v>
      </c>
      <c r="H157" s="44">
        <f t="shared" si="34"/>
        <v>6</v>
      </c>
      <c r="I157" s="47">
        <v>300</v>
      </c>
      <c r="J157" s="61">
        <f t="shared" si="29"/>
        <v>1800</v>
      </c>
      <c r="K157" s="62"/>
      <c r="L157" s="63">
        <v>181</v>
      </c>
      <c r="M157" s="64">
        <v>0</v>
      </c>
      <c r="N157" s="64"/>
      <c r="O157" s="63">
        <f t="shared" si="30"/>
        <v>181</v>
      </c>
      <c r="P157" s="63"/>
      <c r="Q157" s="69" t="s">
        <v>362</v>
      </c>
    </row>
    <row r="158" spans="1:17" s="2" customFormat="1" ht="24" customHeight="1">
      <c r="A158" s="39">
        <v>141</v>
      </c>
      <c r="B158" s="41" t="s">
        <v>358</v>
      </c>
      <c r="C158" s="40" t="s">
        <v>363</v>
      </c>
      <c r="D158" s="40" t="s">
        <v>74</v>
      </c>
      <c r="E158" s="42" t="s">
        <v>364</v>
      </c>
      <c r="F158" s="48">
        <v>82.9</v>
      </c>
      <c r="G158" s="47" t="str">
        <f t="shared" si="35"/>
        <v>B</v>
      </c>
      <c r="H158" s="44">
        <f t="shared" si="34"/>
        <v>6</v>
      </c>
      <c r="I158" s="47">
        <v>200</v>
      </c>
      <c r="J158" s="61">
        <f t="shared" si="29"/>
        <v>1200</v>
      </c>
      <c r="K158" s="62"/>
      <c r="L158" s="65">
        <v>181</v>
      </c>
      <c r="M158" s="66">
        <v>0</v>
      </c>
      <c r="N158" s="66"/>
      <c r="O158" s="65">
        <f t="shared" si="30"/>
        <v>181</v>
      </c>
      <c r="P158" s="65"/>
      <c r="Q158" s="70" t="s">
        <v>365</v>
      </c>
    </row>
    <row r="159" spans="1:17" s="3" customFormat="1" ht="24" customHeight="1">
      <c r="A159" s="39">
        <v>142</v>
      </c>
      <c r="B159" s="41" t="s">
        <v>358</v>
      </c>
      <c r="C159" s="40" t="s">
        <v>366</v>
      </c>
      <c r="D159" s="40" t="s">
        <v>74</v>
      </c>
      <c r="E159" s="42" t="s">
        <v>364</v>
      </c>
      <c r="F159" s="48">
        <v>84.4</v>
      </c>
      <c r="G159" s="47" t="str">
        <f t="shared" si="35"/>
        <v>B</v>
      </c>
      <c r="H159" s="44">
        <f t="shared" si="34"/>
        <v>1.7569060773480663</v>
      </c>
      <c r="I159" s="47">
        <v>200</v>
      </c>
      <c r="J159" s="61">
        <f t="shared" si="29"/>
        <v>351.38121546961327</v>
      </c>
      <c r="K159" s="62"/>
      <c r="L159" s="63">
        <v>53</v>
      </c>
      <c r="M159" s="64">
        <v>0</v>
      </c>
      <c r="N159" s="64"/>
      <c r="O159" s="63">
        <f t="shared" si="30"/>
        <v>53</v>
      </c>
      <c r="P159" s="63"/>
      <c r="Q159" s="72" t="s">
        <v>367</v>
      </c>
    </row>
    <row r="160" spans="1:17" s="3" customFormat="1" ht="24" customHeight="1">
      <c r="A160" s="39">
        <v>143</v>
      </c>
      <c r="B160" s="41" t="s">
        <v>358</v>
      </c>
      <c r="C160" s="40" t="s">
        <v>81</v>
      </c>
      <c r="D160" s="40" t="s">
        <v>74</v>
      </c>
      <c r="E160" s="42" t="s">
        <v>82</v>
      </c>
      <c r="F160" s="48">
        <v>84.4</v>
      </c>
      <c r="G160" s="47" t="str">
        <f t="shared" si="35"/>
        <v>B</v>
      </c>
      <c r="H160" s="44">
        <f t="shared" si="34"/>
        <v>6</v>
      </c>
      <c r="I160" s="47">
        <v>200</v>
      </c>
      <c r="J160" s="61">
        <f t="shared" si="29"/>
        <v>1200</v>
      </c>
      <c r="K160" s="62"/>
      <c r="L160" s="63">
        <v>181</v>
      </c>
      <c r="M160" s="64">
        <v>0</v>
      </c>
      <c r="N160" s="64"/>
      <c r="O160" s="63">
        <f t="shared" si="30"/>
        <v>181</v>
      </c>
      <c r="P160" s="63"/>
      <c r="Q160" s="69" t="s">
        <v>368</v>
      </c>
    </row>
    <row r="161" spans="1:17" s="3" customFormat="1" ht="24" customHeight="1">
      <c r="A161" s="39">
        <v>144</v>
      </c>
      <c r="B161" s="41" t="s">
        <v>358</v>
      </c>
      <c r="C161" s="51" t="s">
        <v>369</v>
      </c>
      <c r="D161" s="51" t="s">
        <v>129</v>
      </c>
      <c r="E161" s="53" t="s">
        <v>370</v>
      </c>
      <c r="F161" s="48"/>
      <c r="G161" s="47"/>
      <c r="H161" s="44"/>
      <c r="I161" s="47"/>
      <c r="J161" s="61"/>
      <c r="K161" s="62"/>
      <c r="L161" s="63"/>
      <c r="M161" s="64"/>
      <c r="N161" s="64"/>
      <c r="O161" s="63"/>
      <c r="P161" s="63"/>
      <c r="Q161" s="69" t="s">
        <v>245</v>
      </c>
    </row>
    <row r="162" spans="1:17" s="3" customFormat="1" ht="24" customHeight="1">
      <c r="A162" s="39">
        <v>145</v>
      </c>
      <c r="B162" s="41" t="s">
        <v>358</v>
      </c>
      <c r="C162" s="74" t="s">
        <v>371</v>
      </c>
      <c r="D162" s="74" t="s">
        <v>129</v>
      </c>
      <c r="E162" s="74" t="s">
        <v>372</v>
      </c>
      <c r="F162" s="48"/>
      <c r="G162" s="47"/>
      <c r="H162" s="44"/>
      <c r="I162" s="47"/>
      <c r="J162" s="61"/>
      <c r="K162" s="62"/>
      <c r="L162" s="63"/>
      <c r="M162" s="64"/>
      <c r="N162" s="64"/>
      <c r="O162" s="63"/>
      <c r="P162" s="63"/>
      <c r="Q162" s="69" t="s">
        <v>373</v>
      </c>
    </row>
    <row r="163" spans="1:17" ht="30" customHeight="1">
      <c r="A163" s="66"/>
      <c r="B163" s="66"/>
      <c r="C163" s="66"/>
      <c r="D163" s="66"/>
      <c r="E163" s="66"/>
      <c r="F163" s="66"/>
      <c r="G163" s="66"/>
      <c r="H163" s="81"/>
      <c r="I163" s="82" t="s">
        <v>10</v>
      </c>
      <c r="J163" s="61">
        <f>SUM(J18:J162)</f>
        <v>162263.07182320443</v>
      </c>
      <c r="K163" s="45"/>
      <c r="L163" s="57"/>
      <c r="M163" s="58"/>
      <c r="N163" s="58"/>
      <c r="O163" s="57"/>
      <c r="P163" s="57"/>
      <c r="Q163" s="67"/>
    </row>
  </sheetData>
  <sheetProtection/>
  <autoFilter ref="A2:O163"/>
  <mergeCells count="3">
    <mergeCell ref="A163:H163"/>
    <mergeCell ref="Q124:Q128"/>
    <mergeCell ref="Q129:Q135"/>
  </mergeCells>
  <conditionalFormatting sqref="C85">
    <cfRule type="expression" priority="5" dxfId="0" stopIfTrue="1">
      <formula>AND(COUNTIF($C$85,C85)&gt;1,NOT(ISBLANK(C85)))</formula>
    </cfRule>
  </conditionalFormatting>
  <conditionalFormatting sqref="C152:E152">
    <cfRule type="expression" priority="3" dxfId="0" stopIfTrue="1">
      <formula>AND(COUNTIF($C$152:$E$152,C152)&gt;1,NOT(ISBLANK(C152)))</formula>
    </cfRule>
  </conditionalFormatting>
  <conditionalFormatting sqref="C156:E156">
    <cfRule type="expression" priority="2" dxfId="0" stopIfTrue="1">
      <formula>AND(COUNTIF($C$156:$E$156,C156)&gt;1,NOT(ISBLANK(C156)))</formula>
    </cfRule>
  </conditionalFormatting>
  <conditionalFormatting sqref="C162:E162">
    <cfRule type="expression" priority="1" dxfId="0" stopIfTrue="1">
      <formula>AND(COUNTIF($C$162:$E$162,C162)&gt;1,NOT(ISBLANK(C162)))</formula>
    </cfRule>
  </conditionalFormatting>
  <conditionalFormatting sqref="C3:C84 C86:C148 C151 C153:C155 C157:C161">
    <cfRule type="expression" priority="472" dxfId="0" stopIfTrue="1">
      <formula>AND(COUNTIF($C$3:$C$84,C3)+COUNTIF($C$86:$C$148,C3)+COUNTIF($C$151,C3)+COUNTIF($C$153:$C$155,C3)+COUNTIF($C$157:$C$161,C3)&gt;1,NOT(ISBLANK(C3)))</formula>
    </cfRule>
  </conditionalFormatting>
  <conditionalFormatting sqref="C149:E150">
    <cfRule type="expression" priority="4" dxfId="0" stopIfTrue="1">
      <formula>AND(COUNTIF($C$149:$E$150,C149)&gt;1,NOT(ISBLANK(C149)))</formula>
    </cfRule>
  </conditionalFormatting>
  <printOptions/>
  <pageMargins left="0" right="0" top="0.7513888888888889" bottom="0.7513888888888889" header="0.2986111111111111" footer="0.2986111111111111"/>
  <pageSetup horizontalDpi="600" verticalDpi="600" orientation="portrait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="160" zoomScaleNormal="160" zoomScaleSheetLayoutView="100" workbookViewId="0" topLeftCell="A1">
      <selection activeCell="E5" sqref="E5"/>
    </sheetView>
  </sheetViews>
  <sheetFormatPr defaultColWidth="9.00390625" defaultRowHeight="14.25"/>
  <cols>
    <col min="1" max="1" width="9.25390625" style="4" customWidth="1"/>
    <col min="2" max="2" width="21.125" style="4" customWidth="1"/>
    <col min="3" max="3" width="17.375" style="4" customWidth="1"/>
    <col min="4" max="4" width="20.25390625" style="4" customWidth="1"/>
    <col min="5" max="5" width="16.00390625" style="5" customWidth="1"/>
    <col min="6" max="6" width="19.75390625" style="0" customWidth="1"/>
  </cols>
  <sheetData>
    <row r="1" spans="1:6" ht="45.75" customHeight="1">
      <c r="A1" s="6" t="s">
        <v>374</v>
      </c>
      <c r="B1" s="7"/>
      <c r="C1" s="7"/>
      <c r="D1" s="7"/>
      <c r="E1" s="7"/>
      <c r="F1" s="8"/>
    </row>
    <row r="2" spans="1:6" s="1" customFormat="1" ht="40.5" customHeight="1">
      <c r="A2" s="9" t="s">
        <v>1</v>
      </c>
      <c r="B2" s="10" t="s">
        <v>2</v>
      </c>
      <c r="C2" s="9" t="s">
        <v>3</v>
      </c>
      <c r="D2" s="9" t="s">
        <v>4</v>
      </c>
      <c r="E2" s="11" t="s">
        <v>7</v>
      </c>
      <c r="F2" s="11" t="s">
        <v>11</v>
      </c>
    </row>
    <row r="3" spans="1:6" s="2" customFormat="1" ht="24.75" customHeight="1">
      <c r="A3" s="12">
        <v>1</v>
      </c>
      <c r="B3" s="13" t="s">
        <v>72</v>
      </c>
      <c r="C3" s="13" t="s">
        <v>73</v>
      </c>
      <c r="D3" s="14" t="s">
        <v>74</v>
      </c>
      <c r="E3" s="15" t="s">
        <v>375</v>
      </c>
      <c r="F3" s="16"/>
    </row>
    <row r="4" spans="1:6" s="2" customFormat="1" ht="24.75" customHeight="1">
      <c r="A4" s="12">
        <v>2</v>
      </c>
      <c r="B4" s="17" t="s">
        <v>76</v>
      </c>
      <c r="C4" s="17" t="s">
        <v>77</v>
      </c>
      <c r="D4" s="18" t="s">
        <v>74</v>
      </c>
      <c r="E4" s="15" t="s">
        <v>376</v>
      </c>
      <c r="F4" s="16"/>
    </row>
    <row r="5" spans="1:6" s="3" customFormat="1" ht="24.75" customHeight="1">
      <c r="A5" s="12">
        <v>3</v>
      </c>
      <c r="B5" s="18" t="s">
        <v>80</v>
      </c>
      <c r="C5" s="13" t="s">
        <v>81</v>
      </c>
      <c r="D5" s="14" t="s">
        <v>74</v>
      </c>
      <c r="E5" s="19" t="s">
        <v>376</v>
      </c>
      <c r="F5" s="20"/>
    </row>
    <row r="6" spans="1:6" s="3" customFormat="1" ht="24.75" customHeight="1">
      <c r="A6" s="12">
        <v>4</v>
      </c>
      <c r="B6" s="18" t="s">
        <v>80</v>
      </c>
      <c r="C6" s="13" t="s">
        <v>83</v>
      </c>
      <c r="D6" s="14" t="s">
        <v>74</v>
      </c>
      <c r="E6" s="19" t="s">
        <v>376</v>
      </c>
      <c r="F6" s="20"/>
    </row>
    <row r="7" spans="1:6" s="2" customFormat="1" ht="24.75" customHeight="1">
      <c r="A7" s="12">
        <v>5</v>
      </c>
      <c r="B7" s="18" t="s">
        <v>85</v>
      </c>
      <c r="C7" s="14" t="s">
        <v>86</v>
      </c>
      <c r="D7" s="14" t="s">
        <v>87</v>
      </c>
      <c r="E7" s="15" t="s">
        <v>376</v>
      </c>
      <c r="F7" s="16"/>
    </row>
    <row r="8" spans="1:6" s="3" customFormat="1" ht="24.75" customHeight="1">
      <c r="A8" s="12">
        <v>6</v>
      </c>
      <c r="B8" s="18" t="s">
        <v>85</v>
      </c>
      <c r="C8" s="14" t="s">
        <v>89</v>
      </c>
      <c r="D8" s="14" t="s">
        <v>87</v>
      </c>
      <c r="E8" s="19" t="s">
        <v>376</v>
      </c>
      <c r="F8" s="20"/>
    </row>
    <row r="9" spans="1:6" s="3" customFormat="1" ht="24.75" customHeight="1">
      <c r="A9" s="12">
        <v>7</v>
      </c>
      <c r="B9" s="18" t="s">
        <v>377</v>
      </c>
      <c r="C9" s="14" t="s">
        <v>378</v>
      </c>
      <c r="D9" s="14" t="s">
        <v>56</v>
      </c>
      <c r="E9" s="15" t="s">
        <v>375</v>
      </c>
      <c r="F9" s="20"/>
    </row>
    <row r="10" spans="1:6" s="3" customFormat="1" ht="24.75" customHeight="1">
      <c r="A10" s="12">
        <v>8</v>
      </c>
      <c r="B10" s="18" t="s">
        <v>377</v>
      </c>
      <c r="C10" s="14" t="s">
        <v>379</v>
      </c>
      <c r="D10" s="14" t="s">
        <v>74</v>
      </c>
      <c r="E10" s="15" t="s">
        <v>376</v>
      </c>
      <c r="F10" s="20"/>
    </row>
    <row r="11" spans="1:6" s="3" customFormat="1" ht="24.75" customHeight="1">
      <c r="A11" s="12">
        <v>9</v>
      </c>
      <c r="B11" s="18" t="s">
        <v>377</v>
      </c>
      <c r="C11" s="14" t="s">
        <v>380</v>
      </c>
      <c r="D11" s="14" t="s">
        <v>129</v>
      </c>
      <c r="E11" s="19" t="s">
        <v>376</v>
      </c>
      <c r="F11" s="20"/>
    </row>
    <row r="12" spans="1:6" s="3" customFormat="1" ht="24.75" customHeight="1">
      <c r="A12" s="12">
        <v>10</v>
      </c>
      <c r="B12" s="18" t="s">
        <v>91</v>
      </c>
      <c r="C12" s="14" t="s">
        <v>92</v>
      </c>
      <c r="D12" s="14" t="s">
        <v>56</v>
      </c>
      <c r="E12" s="19" t="s">
        <v>375</v>
      </c>
      <c r="F12" s="20"/>
    </row>
    <row r="13" spans="1:6" s="3" customFormat="1" ht="24.75" customHeight="1">
      <c r="A13" s="12">
        <v>11</v>
      </c>
      <c r="B13" s="17" t="s">
        <v>95</v>
      </c>
      <c r="C13" s="13" t="s">
        <v>96</v>
      </c>
      <c r="D13" s="14" t="s">
        <v>97</v>
      </c>
      <c r="E13" s="19" t="s">
        <v>376</v>
      </c>
      <c r="F13" s="20"/>
    </row>
    <row r="14" spans="1:6" s="3" customFormat="1" ht="24.75" customHeight="1">
      <c r="A14" s="12">
        <v>12</v>
      </c>
      <c r="B14" s="17" t="s">
        <v>95</v>
      </c>
      <c r="C14" s="13" t="s">
        <v>99</v>
      </c>
      <c r="D14" s="14" t="s">
        <v>87</v>
      </c>
      <c r="E14" s="19" t="s">
        <v>376</v>
      </c>
      <c r="F14" s="20"/>
    </row>
    <row r="15" spans="1:6" s="2" customFormat="1" ht="24.75" customHeight="1">
      <c r="A15" s="12">
        <v>13</v>
      </c>
      <c r="B15" s="17" t="s">
        <v>95</v>
      </c>
      <c r="C15" s="13" t="s">
        <v>100</v>
      </c>
      <c r="D15" s="14" t="s">
        <v>87</v>
      </c>
      <c r="E15" s="15" t="s">
        <v>376</v>
      </c>
      <c r="F15" s="16"/>
    </row>
    <row r="16" spans="1:6" s="2" customFormat="1" ht="24.75" customHeight="1">
      <c r="A16" s="12">
        <v>14</v>
      </c>
      <c r="B16" s="17" t="s">
        <v>95</v>
      </c>
      <c r="C16" s="13" t="s">
        <v>101</v>
      </c>
      <c r="D16" s="14" t="s">
        <v>87</v>
      </c>
      <c r="E16" s="15" t="s">
        <v>376</v>
      </c>
      <c r="F16" s="16"/>
    </row>
    <row r="17" spans="1:6" s="3" customFormat="1" ht="24.75" customHeight="1">
      <c r="A17" s="12">
        <v>15</v>
      </c>
      <c r="B17" s="17" t="s">
        <v>95</v>
      </c>
      <c r="C17" s="13" t="s">
        <v>102</v>
      </c>
      <c r="D17" s="14" t="s">
        <v>87</v>
      </c>
      <c r="E17" s="19" t="s">
        <v>376</v>
      </c>
      <c r="F17" s="20"/>
    </row>
    <row r="18" spans="1:6" s="3" customFormat="1" ht="24.75" customHeight="1">
      <c r="A18" s="12">
        <v>16</v>
      </c>
      <c r="B18" s="17" t="s">
        <v>95</v>
      </c>
      <c r="C18" s="13" t="s">
        <v>103</v>
      </c>
      <c r="D18" s="14" t="s">
        <v>87</v>
      </c>
      <c r="E18" s="19" t="s">
        <v>375</v>
      </c>
      <c r="F18" s="20"/>
    </row>
    <row r="19" spans="1:6" s="3" customFormat="1" ht="24.75" customHeight="1">
      <c r="A19" s="12">
        <v>17</v>
      </c>
      <c r="B19" s="17" t="s">
        <v>95</v>
      </c>
      <c r="C19" s="13" t="s">
        <v>104</v>
      </c>
      <c r="D19" s="14" t="s">
        <v>87</v>
      </c>
      <c r="E19" s="19" t="s">
        <v>376</v>
      </c>
      <c r="F19" s="20"/>
    </row>
    <row r="20" spans="1:6" s="3" customFormat="1" ht="24.75" customHeight="1">
      <c r="A20" s="12">
        <v>18</v>
      </c>
      <c r="B20" s="17" t="s">
        <v>95</v>
      </c>
      <c r="C20" s="13" t="s">
        <v>105</v>
      </c>
      <c r="D20" s="14" t="s">
        <v>87</v>
      </c>
      <c r="E20" s="19" t="s">
        <v>376</v>
      </c>
      <c r="F20" s="20"/>
    </row>
    <row r="21" spans="1:6" s="3" customFormat="1" ht="24.75" customHeight="1">
      <c r="A21" s="12">
        <v>19</v>
      </c>
      <c r="B21" s="17" t="s">
        <v>95</v>
      </c>
      <c r="C21" s="13" t="s">
        <v>106</v>
      </c>
      <c r="D21" s="14" t="s">
        <v>87</v>
      </c>
      <c r="E21" s="19" t="s">
        <v>376</v>
      </c>
      <c r="F21" s="20"/>
    </row>
    <row r="22" spans="1:6" s="3" customFormat="1" ht="24.75" customHeight="1">
      <c r="A22" s="12">
        <v>20</v>
      </c>
      <c r="B22" s="17" t="s">
        <v>95</v>
      </c>
      <c r="C22" s="13" t="s">
        <v>107</v>
      </c>
      <c r="D22" s="14" t="s">
        <v>87</v>
      </c>
      <c r="E22" s="19" t="s">
        <v>376</v>
      </c>
      <c r="F22" s="20"/>
    </row>
    <row r="23" spans="1:6" s="3" customFormat="1" ht="24.75" customHeight="1">
      <c r="A23" s="12">
        <v>21</v>
      </c>
      <c r="B23" s="17" t="s">
        <v>95</v>
      </c>
      <c r="C23" s="13" t="s">
        <v>110</v>
      </c>
      <c r="D23" s="14" t="s">
        <v>87</v>
      </c>
      <c r="E23" s="19" t="s">
        <v>376</v>
      </c>
      <c r="F23" s="20"/>
    </row>
    <row r="24" spans="1:6" s="3" customFormat="1" ht="24.75" customHeight="1">
      <c r="A24" s="12">
        <v>22</v>
      </c>
      <c r="B24" s="17" t="s">
        <v>95</v>
      </c>
      <c r="C24" s="17" t="s">
        <v>112</v>
      </c>
      <c r="D24" s="18" t="s">
        <v>87</v>
      </c>
      <c r="E24" s="19" t="s">
        <v>376</v>
      </c>
      <c r="F24" s="20"/>
    </row>
    <row r="25" spans="1:6" s="3" customFormat="1" ht="24.75" customHeight="1">
      <c r="A25" s="12">
        <v>23</v>
      </c>
      <c r="B25" s="14" t="s">
        <v>114</v>
      </c>
      <c r="C25" s="13" t="s">
        <v>115</v>
      </c>
      <c r="D25" s="14" t="s">
        <v>116</v>
      </c>
      <c r="E25" s="19" t="s">
        <v>375</v>
      </c>
      <c r="F25" s="20"/>
    </row>
    <row r="26" spans="1:6" s="3" customFormat="1" ht="24.75" customHeight="1">
      <c r="A26" s="12">
        <v>24</v>
      </c>
      <c r="B26" s="14" t="s">
        <v>114</v>
      </c>
      <c r="C26" s="17" t="s">
        <v>119</v>
      </c>
      <c r="D26" s="18" t="s">
        <v>74</v>
      </c>
      <c r="E26" s="19" t="s">
        <v>376</v>
      </c>
      <c r="F26" s="20"/>
    </row>
    <row r="27" spans="1:6" s="3" customFormat="1" ht="24.75" customHeight="1">
      <c r="A27" s="12">
        <v>25</v>
      </c>
      <c r="B27" s="14" t="s">
        <v>114</v>
      </c>
      <c r="C27" s="17" t="s">
        <v>122</v>
      </c>
      <c r="D27" s="18" t="s">
        <v>74</v>
      </c>
      <c r="E27" s="19" t="s">
        <v>376</v>
      </c>
      <c r="F27" s="20"/>
    </row>
    <row r="28" spans="1:6" s="3" customFormat="1" ht="24.75" customHeight="1">
      <c r="A28" s="12">
        <v>26</v>
      </c>
      <c r="B28" s="14" t="s">
        <v>114</v>
      </c>
      <c r="C28" s="17" t="s">
        <v>125</v>
      </c>
      <c r="D28" s="18" t="s">
        <v>74</v>
      </c>
      <c r="E28" s="19" t="s">
        <v>376</v>
      </c>
      <c r="F28" s="20"/>
    </row>
    <row r="29" spans="1:6" s="3" customFormat="1" ht="24.75" customHeight="1">
      <c r="A29" s="12">
        <v>27</v>
      </c>
      <c r="B29" s="14" t="s">
        <v>114</v>
      </c>
      <c r="C29" s="17" t="s">
        <v>128</v>
      </c>
      <c r="D29" s="18" t="s">
        <v>129</v>
      </c>
      <c r="E29" s="19" t="s">
        <v>376</v>
      </c>
      <c r="F29" s="20"/>
    </row>
    <row r="30" spans="1:6" s="3" customFormat="1" ht="24.75" customHeight="1">
      <c r="A30" s="12">
        <v>28</v>
      </c>
      <c r="B30" s="14" t="s">
        <v>133</v>
      </c>
      <c r="C30" s="13" t="s">
        <v>134</v>
      </c>
      <c r="D30" s="14" t="s">
        <v>116</v>
      </c>
      <c r="E30" s="19" t="s">
        <v>376</v>
      </c>
      <c r="F30" s="20"/>
    </row>
    <row r="31" spans="1:6" s="3" customFormat="1" ht="24.75" customHeight="1">
      <c r="A31" s="12">
        <v>29</v>
      </c>
      <c r="B31" s="14" t="s">
        <v>133</v>
      </c>
      <c r="C31" s="13" t="s">
        <v>136</v>
      </c>
      <c r="D31" s="14" t="s">
        <v>74</v>
      </c>
      <c r="E31" s="19" t="s">
        <v>376</v>
      </c>
      <c r="F31" s="20"/>
    </row>
    <row r="32" spans="1:6" s="3" customFormat="1" ht="24.75" customHeight="1">
      <c r="A32" s="12">
        <v>30</v>
      </c>
      <c r="B32" s="14" t="s">
        <v>133</v>
      </c>
      <c r="C32" s="13" t="s">
        <v>138</v>
      </c>
      <c r="D32" s="14" t="s">
        <v>74</v>
      </c>
      <c r="E32" s="19" t="s">
        <v>375</v>
      </c>
      <c r="F32" s="20"/>
    </row>
    <row r="33" spans="1:6" s="3" customFormat="1" ht="24.75" customHeight="1">
      <c r="A33" s="12">
        <v>31</v>
      </c>
      <c r="B33" s="14" t="s">
        <v>133</v>
      </c>
      <c r="C33" s="13" t="s">
        <v>140</v>
      </c>
      <c r="D33" s="14" t="s">
        <v>74</v>
      </c>
      <c r="E33" s="19" t="s">
        <v>376</v>
      </c>
      <c r="F33" s="20"/>
    </row>
    <row r="34" spans="1:6" s="3" customFormat="1" ht="24.75" customHeight="1">
      <c r="A34" s="12">
        <v>32</v>
      </c>
      <c r="B34" s="14" t="s">
        <v>133</v>
      </c>
      <c r="C34" s="13" t="s">
        <v>142</v>
      </c>
      <c r="D34" s="14" t="s">
        <v>129</v>
      </c>
      <c r="E34" s="19" t="s">
        <v>376</v>
      </c>
      <c r="F34" s="20"/>
    </row>
    <row r="35" spans="1:6" s="3" customFormat="1" ht="24.75" customHeight="1">
      <c r="A35" s="12">
        <v>33</v>
      </c>
      <c r="B35" s="14" t="s">
        <v>146</v>
      </c>
      <c r="C35" s="17" t="s">
        <v>147</v>
      </c>
      <c r="D35" s="18" t="s">
        <v>116</v>
      </c>
      <c r="E35" s="19" t="s">
        <v>375</v>
      </c>
      <c r="F35" s="20"/>
    </row>
    <row r="36" spans="1:6" s="3" customFormat="1" ht="24.75" customHeight="1">
      <c r="A36" s="12">
        <v>34</v>
      </c>
      <c r="B36" s="14" t="s">
        <v>146</v>
      </c>
      <c r="C36" s="13" t="s">
        <v>149</v>
      </c>
      <c r="D36" s="14" t="s">
        <v>150</v>
      </c>
      <c r="E36" s="19" t="s">
        <v>376</v>
      </c>
      <c r="F36" s="20"/>
    </row>
    <row r="37" spans="1:6" s="3" customFormat="1" ht="24.75" customHeight="1">
      <c r="A37" s="12">
        <v>35</v>
      </c>
      <c r="B37" s="14" t="s">
        <v>146</v>
      </c>
      <c r="C37" s="13" t="s">
        <v>151</v>
      </c>
      <c r="D37" s="14" t="s">
        <v>74</v>
      </c>
      <c r="E37" s="19" t="s">
        <v>376</v>
      </c>
      <c r="F37" s="20"/>
    </row>
    <row r="38" spans="1:6" s="3" customFormat="1" ht="24.75" customHeight="1">
      <c r="A38" s="12">
        <v>36</v>
      </c>
      <c r="B38" s="14" t="s">
        <v>146</v>
      </c>
      <c r="C38" s="13" t="s">
        <v>154</v>
      </c>
      <c r="D38" s="14" t="s">
        <v>74</v>
      </c>
      <c r="E38" s="19" t="s">
        <v>376</v>
      </c>
      <c r="F38" s="20"/>
    </row>
    <row r="39" spans="1:6" s="3" customFormat="1" ht="24.75" customHeight="1">
      <c r="A39" s="12">
        <v>37</v>
      </c>
      <c r="B39" s="14" t="s">
        <v>146</v>
      </c>
      <c r="C39" s="14" t="s">
        <v>156</v>
      </c>
      <c r="D39" s="14" t="s">
        <v>129</v>
      </c>
      <c r="E39" s="19" t="s">
        <v>376</v>
      </c>
      <c r="F39" s="20"/>
    </row>
    <row r="40" spans="1:6" s="3" customFormat="1" ht="24.75" customHeight="1">
      <c r="A40" s="12">
        <v>38</v>
      </c>
      <c r="B40" s="14" t="s">
        <v>158</v>
      </c>
      <c r="C40" s="14" t="s">
        <v>159</v>
      </c>
      <c r="D40" s="14" t="s">
        <v>116</v>
      </c>
      <c r="E40" s="19" t="s">
        <v>375</v>
      </c>
      <c r="F40" s="20"/>
    </row>
    <row r="41" spans="1:6" s="3" customFormat="1" ht="24.75" customHeight="1">
      <c r="A41" s="12">
        <v>39</v>
      </c>
      <c r="B41" s="14" t="s">
        <v>158</v>
      </c>
      <c r="C41" s="14" t="s">
        <v>161</v>
      </c>
      <c r="D41" s="14" t="s">
        <v>150</v>
      </c>
      <c r="E41" s="19" t="s">
        <v>376</v>
      </c>
      <c r="F41" s="20"/>
    </row>
    <row r="42" spans="1:6" s="3" customFormat="1" ht="24.75" customHeight="1">
      <c r="A42" s="12">
        <v>40</v>
      </c>
      <c r="B42" s="14" t="s">
        <v>158</v>
      </c>
      <c r="C42" s="13" t="s">
        <v>163</v>
      </c>
      <c r="D42" s="14" t="s">
        <v>74</v>
      </c>
      <c r="E42" s="19" t="s">
        <v>376</v>
      </c>
      <c r="F42" s="20"/>
    </row>
    <row r="43" spans="1:6" s="3" customFormat="1" ht="24.75" customHeight="1">
      <c r="A43" s="12">
        <v>41</v>
      </c>
      <c r="B43" s="14" t="s">
        <v>158</v>
      </c>
      <c r="C43" s="13" t="s">
        <v>165</v>
      </c>
      <c r="D43" s="14" t="s">
        <v>74</v>
      </c>
      <c r="E43" s="19" t="s">
        <v>375</v>
      </c>
      <c r="F43" s="20"/>
    </row>
    <row r="44" spans="1:6" s="3" customFormat="1" ht="24.75" customHeight="1">
      <c r="A44" s="12">
        <v>42</v>
      </c>
      <c r="B44" s="14" t="s">
        <v>158</v>
      </c>
      <c r="C44" s="13" t="s">
        <v>166</v>
      </c>
      <c r="D44" s="14" t="s">
        <v>129</v>
      </c>
      <c r="E44" s="19" t="s">
        <v>376</v>
      </c>
      <c r="F44" s="20"/>
    </row>
    <row r="45" spans="1:6" s="3" customFormat="1" ht="24.75" customHeight="1">
      <c r="A45" s="12">
        <v>43</v>
      </c>
      <c r="B45" s="14" t="s">
        <v>169</v>
      </c>
      <c r="C45" s="13" t="s">
        <v>170</v>
      </c>
      <c r="D45" s="14" t="s">
        <v>116</v>
      </c>
      <c r="E45" s="19" t="s">
        <v>376</v>
      </c>
      <c r="F45" s="20"/>
    </row>
    <row r="46" spans="1:6" s="3" customFormat="1" ht="24.75" customHeight="1">
      <c r="A46" s="12">
        <v>44</v>
      </c>
      <c r="B46" s="14" t="s">
        <v>169</v>
      </c>
      <c r="C46" s="13" t="s">
        <v>172</v>
      </c>
      <c r="D46" s="14" t="s">
        <v>74</v>
      </c>
      <c r="E46" s="19" t="s">
        <v>376</v>
      </c>
      <c r="F46" s="20"/>
    </row>
    <row r="47" spans="1:6" s="3" customFormat="1" ht="24.75" customHeight="1">
      <c r="A47" s="12">
        <v>45</v>
      </c>
      <c r="B47" s="14" t="s">
        <v>169</v>
      </c>
      <c r="C47" s="13" t="s">
        <v>173</v>
      </c>
      <c r="D47" s="14" t="s">
        <v>74</v>
      </c>
      <c r="E47" s="19" t="s">
        <v>376</v>
      </c>
      <c r="F47" s="20"/>
    </row>
    <row r="48" spans="1:6" s="3" customFormat="1" ht="24.75" customHeight="1">
      <c r="A48" s="12">
        <v>46</v>
      </c>
      <c r="B48" s="14" t="s">
        <v>169</v>
      </c>
      <c r="C48" s="13" t="s">
        <v>180</v>
      </c>
      <c r="D48" s="14" t="s">
        <v>129</v>
      </c>
      <c r="E48" s="19" t="s">
        <v>375</v>
      </c>
      <c r="F48" s="20"/>
    </row>
    <row r="49" spans="1:6" s="3" customFormat="1" ht="24.75" customHeight="1">
      <c r="A49" s="12">
        <v>47</v>
      </c>
      <c r="B49" s="14" t="s">
        <v>182</v>
      </c>
      <c r="C49" s="13" t="s">
        <v>183</v>
      </c>
      <c r="D49" s="14" t="s">
        <v>116</v>
      </c>
      <c r="E49" s="19" t="s">
        <v>375</v>
      </c>
      <c r="F49" s="20"/>
    </row>
    <row r="50" spans="1:6" s="3" customFormat="1" ht="24.75" customHeight="1">
      <c r="A50" s="12">
        <v>48</v>
      </c>
      <c r="B50" s="14" t="s">
        <v>182</v>
      </c>
      <c r="C50" s="13" t="s">
        <v>185</v>
      </c>
      <c r="D50" s="14" t="s">
        <v>116</v>
      </c>
      <c r="E50" s="19" t="s">
        <v>376</v>
      </c>
      <c r="F50" s="20"/>
    </row>
    <row r="51" spans="1:6" s="3" customFormat="1" ht="24.75" customHeight="1">
      <c r="A51" s="12">
        <v>49</v>
      </c>
      <c r="B51" s="14" t="s">
        <v>182</v>
      </c>
      <c r="C51" s="13" t="s">
        <v>188</v>
      </c>
      <c r="D51" s="14" t="s">
        <v>74</v>
      </c>
      <c r="E51" s="19" t="s">
        <v>376</v>
      </c>
      <c r="F51" s="20"/>
    </row>
    <row r="52" spans="1:6" s="3" customFormat="1" ht="24.75" customHeight="1">
      <c r="A52" s="12">
        <v>50</v>
      </c>
      <c r="B52" s="14" t="s">
        <v>182</v>
      </c>
      <c r="C52" s="13" t="s">
        <v>192</v>
      </c>
      <c r="D52" s="14" t="s">
        <v>74</v>
      </c>
      <c r="E52" s="19" t="s">
        <v>376</v>
      </c>
      <c r="F52" s="20"/>
    </row>
    <row r="53" spans="1:6" s="3" customFormat="1" ht="24.75" customHeight="1">
      <c r="A53" s="12">
        <v>51</v>
      </c>
      <c r="B53" s="14" t="s">
        <v>182</v>
      </c>
      <c r="C53" s="13" t="s">
        <v>198</v>
      </c>
      <c r="D53" s="14" t="s">
        <v>129</v>
      </c>
      <c r="E53" s="19" t="s">
        <v>376</v>
      </c>
      <c r="F53" s="20"/>
    </row>
    <row r="54" spans="1:6" s="3" customFormat="1" ht="24.75" customHeight="1">
      <c r="A54" s="12">
        <v>52</v>
      </c>
      <c r="B54" s="18" t="s">
        <v>200</v>
      </c>
      <c r="C54" s="13" t="s">
        <v>201</v>
      </c>
      <c r="D54" s="14" t="s">
        <v>116</v>
      </c>
      <c r="E54" s="19" t="s">
        <v>375</v>
      </c>
      <c r="F54" s="20"/>
    </row>
    <row r="55" spans="1:6" s="3" customFormat="1" ht="24.75" customHeight="1">
      <c r="A55" s="12">
        <v>53</v>
      </c>
      <c r="B55" s="18" t="s">
        <v>200</v>
      </c>
      <c r="C55" s="14" t="s">
        <v>203</v>
      </c>
      <c r="D55" s="14" t="s">
        <v>150</v>
      </c>
      <c r="E55" s="19" t="s">
        <v>375</v>
      </c>
      <c r="F55" s="20"/>
    </row>
    <row r="56" spans="1:6" s="3" customFormat="1" ht="24.75" customHeight="1">
      <c r="A56" s="12">
        <v>54</v>
      </c>
      <c r="B56" s="18" t="s">
        <v>200</v>
      </c>
      <c r="C56" s="14" t="s">
        <v>205</v>
      </c>
      <c r="D56" s="14" t="s">
        <v>74</v>
      </c>
      <c r="E56" s="19" t="s">
        <v>376</v>
      </c>
      <c r="F56" s="20"/>
    </row>
    <row r="57" spans="1:6" s="3" customFormat="1" ht="24.75" customHeight="1">
      <c r="A57" s="12">
        <v>55</v>
      </c>
      <c r="B57" s="18" t="s">
        <v>200</v>
      </c>
      <c r="C57" s="17" t="s">
        <v>207</v>
      </c>
      <c r="D57" s="14" t="s">
        <v>74</v>
      </c>
      <c r="E57" s="19" t="s">
        <v>376</v>
      </c>
      <c r="F57" s="20"/>
    </row>
    <row r="58" spans="1:6" s="2" customFormat="1" ht="24.75" customHeight="1">
      <c r="A58" s="12">
        <v>56</v>
      </c>
      <c r="B58" s="18" t="s">
        <v>200</v>
      </c>
      <c r="C58" s="14" t="s">
        <v>211</v>
      </c>
      <c r="D58" s="14" t="s">
        <v>129</v>
      </c>
      <c r="E58" s="15" t="s">
        <v>376</v>
      </c>
      <c r="F58" s="16"/>
    </row>
    <row r="59" spans="1:6" s="3" customFormat="1" ht="24.75" customHeight="1">
      <c r="A59" s="12">
        <v>57</v>
      </c>
      <c r="B59" s="18" t="s">
        <v>213</v>
      </c>
      <c r="C59" s="13" t="s">
        <v>214</v>
      </c>
      <c r="D59" s="14" t="s">
        <v>116</v>
      </c>
      <c r="E59" s="19" t="s">
        <v>375</v>
      </c>
      <c r="F59" s="20"/>
    </row>
    <row r="60" spans="1:6" s="3" customFormat="1" ht="24.75" customHeight="1">
      <c r="A60" s="12">
        <v>58</v>
      </c>
      <c r="B60" s="18" t="s">
        <v>213</v>
      </c>
      <c r="C60" s="13" t="s">
        <v>218</v>
      </c>
      <c r="D60" s="14" t="s">
        <v>150</v>
      </c>
      <c r="E60" s="19" t="s">
        <v>376</v>
      </c>
      <c r="F60" s="20"/>
    </row>
    <row r="61" spans="1:6" s="3" customFormat="1" ht="24.75" customHeight="1">
      <c r="A61" s="12">
        <v>59</v>
      </c>
      <c r="B61" s="18" t="s">
        <v>213</v>
      </c>
      <c r="C61" s="21" t="s">
        <v>219</v>
      </c>
      <c r="D61" s="21" t="s">
        <v>74</v>
      </c>
      <c r="E61" s="19" t="s">
        <v>376</v>
      </c>
      <c r="F61" s="20"/>
    </row>
    <row r="62" spans="1:6" s="3" customFormat="1" ht="24.75" customHeight="1">
      <c r="A62" s="12">
        <v>60</v>
      </c>
      <c r="B62" s="18" t="s">
        <v>213</v>
      </c>
      <c r="C62" s="22" t="s">
        <v>223</v>
      </c>
      <c r="D62" s="22" t="s">
        <v>129</v>
      </c>
      <c r="E62" s="19" t="s">
        <v>376</v>
      </c>
      <c r="F62" s="20"/>
    </row>
    <row r="63" spans="1:6" s="3" customFormat="1" ht="24.75" customHeight="1">
      <c r="A63" s="12">
        <v>61</v>
      </c>
      <c r="B63" s="18" t="s">
        <v>226</v>
      </c>
      <c r="C63" s="13" t="s">
        <v>227</v>
      </c>
      <c r="D63" s="14" t="s">
        <v>116</v>
      </c>
      <c r="E63" s="19" t="s">
        <v>376</v>
      </c>
      <c r="F63" s="20"/>
    </row>
    <row r="64" spans="1:6" s="3" customFormat="1" ht="24.75" customHeight="1">
      <c r="A64" s="12">
        <v>62</v>
      </c>
      <c r="B64" s="18" t="s">
        <v>226</v>
      </c>
      <c r="C64" s="13" t="s">
        <v>229</v>
      </c>
      <c r="D64" s="14" t="s">
        <v>150</v>
      </c>
      <c r="E64" s="19" t="s">
        <v>375</v>
      </c>
      <c r="F64" s="20"/>
    </row>
    <row r="65" spans="1:6" s="3" customFormat="1" ht="24.75" customHeight="1">
      <c r="A65" s="12">
        <v>63</v>
      </c>
      <c r="B65" s="18" t="s">
        <v>226</v>
      </c>
      <c r="C65" s="13" t="s">
        <v>230</v>
      </c>
      <c r="D65" s="14" t="s">
        <v>74</v>
      </c>
      <c r="E65" s="19" t="s">
        <v>376</v>
      </c>
      <c r="F65" s="20"/>
    </row>
    <row r="66" spans="1:6" s="3" customFormat="1" ht="24.75" customHeight="1">
      <c r="A66" s="12">
        <v>64</v>
      </c>
      <c r="B66" s="18" t="s">
        <v>226</v>
      </c>
      <c r="C66" s="13" t="s">
        <v>232</v>
      </c>
      <c r="D66" s="14" t="s">
        <v>74</v>
      </c>
      <c r="E66" s="19" t="s">
        <v>376</v>
      </c>
      <c r="F66" s="20"/>
    </row>
    <row r="67" spans="1:6" s="3" customFormat="1" ht="24.75" customHeight="1">
      <c r="A67" s="12">
        <v>65</v>
      </c>
      <c r="B67" s="18" t="s">
        <v>238</v>
      </c>
      <c r="C67" s="13" t="s">
        <v>239</v>
      </c>
      <c r="D67" s="14" t="s">
        <v>116</v>
      </c>
      <c r="E67" s="19" t="s">
        <v>376</v>
      </c>
      <c r="F67" s="20"/>
    </row>
    <row r="68" spans="1:6" s="3" customFormat="1" ht="24.75" customHeight="1">
      <c r="A68" s="12">
        <v>66</v>
      </c>
      <c r="B68" s="18" t="s">
        <v>238</v>
      </c>
      <c r="C68" s="14" t="s">
        <v>242</v>
      </c>
      <c r="D68" s="14" t="s">
        <v>150</v>
      </c>
      <c r="E68" s="19" t="s">
        <v>376</v>
      </c>
      <c r="F68" s="20"/>
    </row>
    <row r="69" spans="1:6" s="3" customFormat="1" ht="24.75" customHeight="1">
      <c r="A69" s="12">
        <v>67</v>
      </c>
      <c r="B69" s="18" t="s">
        <v>238</v>
      </c>
      <c r="C69" s="22" t="s">
        <v>246</v>
      </c>
      <c r="D69" s="18" t="s">
        <v>74</v>
      </c>
      <c r="E69" s="19" t="s">
        <v>376</v>
      </c>
      <c r="F69" s="20"/>
    </row>
    <row r="70" spans="1:6" s="3" customFormat="1" ht="24.75" customHeight="1">
      <c r="A70" s="12">
        <v>68</v>
      </c>
      <c r="B70" s="18" t="s">
        <v>238</v>
      </c>
      <c r="C70" s="22" t="s">
        <v>249</v>
      </c>
      <c r="D70" s="18" t="s">
        <v>74</v>
      </c>
      <c r="E70" s="19" t="s">
        <v>376</v>
      </c>
      <c r="F70" s="20"/>
    </row>
    <row r="71" spans="1:6" s="3" customFormat="1" ht="24.75" customHeight="1">
      <c r="A71" s="12">
        <v>69</v>
      </c>
      <c r="B71" s="18" t="s">
        <v>238</v>
      </c>
      <c r="C71" s="14" t="s">
        <v>251</v>
      </c>
      <c r="D71" s="14" t="s">
        <v>129</v>
      </c>
      <c r="E71" s="19" t="s">
        <v>375</v>
      </c>
      <c r="F71" s="20"/>
    </row>
    <row r="72" spans="1:6" s="3" customFormat="1" ht="24.75" customHeight="1">
      <c r="A72" s="12">
        <v>70</v>
      </c>
      <c r="B72" s="14" t="s">
        <v>252</v>
      </c>
      <c r="C72" s="13" t="s">
        <v>253</v>
      </c>
      <c r="D72" s="14" t="s">
        <v>116</v>
      </c>
      <c r="E72" s="19" t="s">
        <v>376</v>
      </c>
      <c r="F72" s="20"/>
    </row>
    <row r="73" spans="1:6" s="3" customFormat="1" ht="24.75" customHeight="1">
      <c r="A73" s="12">
        <v>71</v>
      </c>
      <c r="B73" s="14" t="s">
        <v>252</v>
      </c>
      <c r="C73" s="13" t="s">
        <v>255</v>
      </c>
      <c r="D73" s="14" t="s">
        <v>150</v>
      </c>
      <c r="E73" s="19" t="s">
        <v>376</v>
      </c>
      <c r="F73" s="20"/>
    </row>
    <row r="74" spans="1:6" s="3" customFormat="1" ht="24.75" customHeight="1">
      <c r="A74" s="12">
        <v>72</v>
      </c>
      <c r="B74" s="14" t="s">
        <v>252</v>
      </c>
      <c r="C74" s="13" t="s">
        <v>256</v>
      </c>
      <c r="D74" s="14" t="s">
        <v>74</v>
      </c>
      <c r="E74" s="19" t="s">
        <v>376</v>
      </c>
      <c r="F74" s="20"/>
    </row>
    <row r="75" spans="1:6" s="3" customFormat="1" ht="24.75" customHeight="1">
      <c r="A75" s="12">
        <v>73</v>
      </c>
      <c r="B75" s="14" t="s">
        <v>252</v>
      </c>
      <c r="C75" s="13" t="s">
        <v>257</v>
      </c>
      <c r="D75" s="14" t="s">
        <v>74</v>
      </c>
      <c r="E75" s="19" t="s">
        <v>375</v>
      </c>
      <c r="F75" s="20"/>
    </row>
    <row r="76" spans="1:6" s="3" customFormat="1" ht="24.75" customHeight="1">
      <c r="A76" s="12">
        <v>74</v>
      </c>
      <c r="B76" s="14" t="s">
        <v>252</v>
      </c>
      <c r="C76" s="13" t="s">
        <v>259</v>
      </c>
      <c r="D76" s="14" t="s">
        <v>129</v>
      </c>
      <c r="E76" s="19" t="s">
        <v>376</v>
      </c>
      <c r="F76" s="20"/>
    </row>
    <row r="77" spans="1:6" s="3" customFormat="1" ht="24.75" customHeight="1">
      <c r="A77" s="12">
        <v>75</v>
      </c>
      <c r="B77" s="18" t="s">
        <v>261</v>
      </c>
      <c r="C77" s="14" t="s">
        <v>262</v>
      </c>
      <c r="D77" s="14" t="s">
        <v>116</v>
      </c>
      <c r="E77" s="19" t="s">
        <v>375</v>
      </c>
      <c r="F77" s="20"/>
    </row>
    <row r="78" spans="1:6" s="3" customFormat="1" ht="24.75" customHeight="1">
      <c r="A78" s="12">
        <v>76</v>
      </c>
      <c r="B78" s="18" t="s">
        <v>261</v>
      </c>
      <c r="C78" s="13" t="s">
        <v>269</v>
      </c>
      <c r="D78" s="14" t="s">
        <v>74</v>
      </c>
      <c r="E78" s="19" t="s">
        <v>376</v>
      </c>
      <c r="F78" s="20"/>
    </row>
    <row r="79" spans="1:6" s="3" customFormat="1" ht="24.75" customHeight="1">
      <c r="A79" s="12">
        <v>77</v>
      </c>
      <c r="B79" s="18" t="s">
        <v>261</v>
      </c>
      <c r="C79" s="13" t="s">
        <v>270</v>
      </c>
      <c r="D79" s="14" t="s">
        <v>74</v>
      </c>
      <c r="E79" s="19" t="s">
        <v>376</v>
      </c>
      <c r="F79" s="20"/>
    </row>
    <row r="80" spans="1:6" s="3" customFormat="1" ht="24.75" customHeight="1">
      <c r="A80" s="12">
        <v>78</v>
      </c>
      <c r="B80" s="18" t="s">
        <v>261</v>
      </c>
      <c r="C80" s="17" t="s">
        <v>271</v>
      </c>
      <c r="D80" s="18" t="s">
        <v>129</v>
      </c>
      <c r="E80" s="19" t="s">
        <v>376</v>
      </c>
      <c r="F80" s="20"/>
    </row>
    <row r="81" spans="1:6" s="3" customFormat="1" ht="24.75" customHeight="1">
      <c r="A81" s="12">
        <v>79</v>
      </c>
      <c r="B81" s="23" t="s">
        <v>274</v>
      </c>
      <c r="C81" s="13" t="s">
        <v>275</v>
      </c>
      <c r="D81" s="13" t="s">
        <v>116</v>
      </c>
      <c r="E81" s="19" t="s">
        <v>375</v>
      </c>
      <c r="F81" s="20"/>
    </row>
    <row r="82" spans="1:6" s="3" customFormat="1" ht="24.75" customHeight="1">
      <c r="A82" s="12">
        <v>80</v>
      </c>
      <c r="B82" s="23" t="s">
        <v>274</v>
      </c>
      <c r="C82" s="14" t="s">
        <v>277</v>
      </c>
      <c r="D82" s="14" t="s">
        <v>150</v>
      </c>
      <c r="E82" s="19" t="s">
        <v>376</v>
      </c>
      <c r="F82" s="20"/>
    </row>
    <row r="83" spans="1:6" s="3" customFormat="1" ht="24.75" customHeight="1">
      <c r="A83" s="12">
        <v>81</v>
      </c>
      <c r="B83" s="23" t="s">
        <v>274</v>
      </c>
      <c r="C83" s="17" t="s">
        <v>279</v>
      </c>
      <c r="D83" s="14" t="s">
        <v>74</v>
      </c>
      <c r="E83" s="19" t="s">
        <v>376</v>
      </c>
      <c r="F83" s="20"/>
    </row>
    <row r="84" spans="1:6" s="3" customFormat="1" ht="24.75" customHeight="1">
      <c r="A84" s="12">
        <v>82</v>
      </c>
      <c r="B84" s="23" t="s">
        <v>274</v>
      </c>
      <c r="C84" s="13" t="s">
        <v>280</v>
      </c>
      <c r="D84" s="14" t="s">
        <v>74</v>
      </c>
      <c r="E84" s="19" t="s">
        <v>376</v>
      </c>
      <c r="F84" s="20"/>
    </row>
    <row r="85" spans="1:6" s="3" customFormat="1" ht="24.75" customHeight="1">
      <c r="A85" s="12">
        <v>83</v>
      </c>
      <c r="B85" s="23" t="s">
        <v>274</v>
      </c>
      <c r="C85" s="13" t="s">
        <v>282</v>
      </c>
      <c r="D85" s="13" t="s">
        <v>129</v>
      </c>
      <c r="E85" s="19" t="s">
        <v>376</v>
      </c>
      <c r="F85" s="20"/>
    </row>
    <row r="86" spans="1:6" s="3" customFormat="1" ht="24.75" customHeight="1">
      <c r="A86" s="12">
        <v>84</v>
      </c>
      <c r="B86" s="18" t="s">
        <v>284</v>
      </c>
      <c r="C86" s="14" t="s">
        <v>285</v>
      </c>
      <c r="D86" s="14" t="s">
        <v>116</v>
      </c>
      <c r="E86" s="19" t="s">
        <v>376</v>
      </c>
      <c r="F86" s="20"/>
    </row>
    <row r="87" spans="1:6" s="3" customFormat="1" ht="24.75" customHeight="1">
      <c r="A87" s="12">
        <v>85</v>
      </c>
      <c r="B87" s="18" t="s">
        <v>284</v>
      </c>
      <c r="C87" s="13" t="s">
        <v>287</v>
      </c>
      <c r="D87" s="14" t="s">
        <v>74</v>
      </c>
      <c r="E87" s="19" t="s">
        <v>376</v>
      </c>
      <c r="F87" s="20"/>
    </row>
    <row r="88" spans="1:6" s="3" customFormat="1" ht="24.75" customHeight="1">
      <c r="A88" s="12">
        <v>86</v>
      </c>
      <c r="B88" s="18" t="s">
        <v>284</v>
      </c>
      <c r="C88" s="13" t="s">
        <v>288</v>
      </c>
      <c r="D88" s="14" t="s">
        <v>74</v>
      </c>
      <c r="E88" s="19" t="s">
        <v>375</v>
      </c>
      <c r="F88" s="20"/>
    </row>
    <row r="89" spans="1:6" s="3" customFormat="1" ht="24.75" customHeight="1">
      <c r="A89" s="12">
        <v>87</v>
      </c>
      <c r="B89" s="18" t="s">
        <v>284</v>
      </c>
      <c r="C89" s="13" t="s">
        <v>289</v>
      </c>
      <c r="D89" s="14" t="s">
        <v>74</v>
      </c>
      <c r="E89" s="19" t="s">
        <v>376</v>
      </c>
      <c r="F89" s="20"/>
    </row>
    <row r="90" spans="1:6" s="3" customFormat="1" ht="24.75" customHeight="1">
      <c r="A90" s="12">
        <v>88</v>
      </c>
      <c r="B90" s="18" t="s">
        <v>284</v>
      </c>
      <c r="C90" s="14" t="s">
        <v>291</v>
      </c>
      <c r="D90" s="14" t="s">
        <v>129</v>
      </c>
      <c r="E90" s="19" t="s">
        <v>376</v>
      </c>
      <c r="F90" s="20"/>
    </row>
    <row r="91" spans="1:6" s="3" customFormat="1" ht="24.75" customHeight="1">
      <c r="A91" s="12">
        <v>89</v>
      </c>
      <c r="B91" s="18" t="s">
        <v>293</v>
      </c>
      <c r="C91" s="24" t="s">
        <v>294</v>
      </c>
      <c r="D91" s="21" t="s">
        <v>116</v>
      </c>
      <c r="E91" s="19" t="s">
        <v>376</v>
      </c>
      <c r="F91" s="20"/>
    </row>
    <row r="92" spans="1:6" s="3" customFormat="1" ht="24.75" customHeight="1">
      <c r="A92" s="12">
        <v>90</v>
      </c>
      <c r="B92" s="18" t="s">
        <v>293</v>
      </c>
      <c r="C92" s="14" t="s">
        <v>297</v>
      </c>
      <c r="D92" s="14" t="s">
        <v>74</v>
      </c>
      <c r="E92" s="19" t="s">
        <v>376</v>
      </c>
      <c r="F92" s="20"/>
    </row>
    <row r="93" spans="1:6" s="3" customFormat="1" ht="24.75" customHeight="1">
      <c r="A93" s="12">
        <v>91</v>
      </c>
      <c r="B93" s="18" t="s">
        <v>293</v>
      </c>
      <c r="C93" s="24" t="s">
        <v>299</v>
      </c>
      <c r="D93" s="14" t="s">
        <v>74</v>
      </c>
      <c r="E93" s="19" t="s">
        <v>375</v>
      </c>
      <c r="F93" s="20"/>
    </row>
    <row r="94" spans="1:6" s="3" customFormat="1" ht="24.75" customHeight="1">
      <c r="A94" s="12">
        <v>92</v>
      </c>
      <c r="B94" s="18" t="s">
        <v>293</v>
      </c>
      <c r="C94" s="24" t="s">
        <v>300</v>
      </c>
      <c r="D94" s="14" t="s">
        <v>129</v>
      </c>
      <c r="E94" s="19" t="s">
        <v>376</v>
      </c>
      <c r="F94" s="20"/>
    </row>
    <row r="95" spans="1:6" s="3" customFormat="1" ht="24.75" customHeight="1">
      <c r="A95" s="12">
        <v>93</v>
      </c>
      <c r="B95" s="18" t="s">
        <v>293</v>
      </c>
      <c r="C95" s="24" t="s">
        <v>302</v>
      </c>
      <c r="D95" s="14" t="s">
        <v>129</v>
      </c>
      <c r="E95" s="19" t="s">
        <v>376</v>
      </c>
      <c r="F95" s="20"/>
    </row>
    <row r="96" spans="1:6" s="2" customFormat="1" ht="24.75" customHeight="1">
      <c r="A96" s="12">
        <v>94</v>
      </c>
      <c r="B96" s="18" t="s">
        <v>303</v>
      </c>
      <c r="C96" s="18" t="s">
        <v>304</v>
      </c>
      <c r="D96" s="14" t="s">
        <v>116</v>
      </c>
      <c r="E96" s="15" t="s">
        <v>375</v>
      </c>
      <c r="F96" s="16"/>
    </row>
    <row r="97" spans="1:6" s="3" customFormat="1" ht="24.75" customHeight="1">
      <c r="A97" s="12">
        <v>95</v>
      </c>
      <c r="B97" s="18" t="s">
        <v>303</v>
      </c>
      <c r="C97" s="14" t="s">
        <v>306</v>
      </c>
      <c r="D97" s="14" t="s">
        <v>150</v>
      </c>
      <c r="E97" s="19" t="s">
        <v>375</v>
      </c>
      <c r="F97" s="20"/>
    </row>
    <row r="98" spans="1:6" s="3" customFormat="1" ht="24.75" customHeight="1">
      <c r="A98" s="12">
        <v>96</v>
      </c>
      <c r="B98" s="18" t="s">
        <v>303</v>
      </c>
      <c r="C98" s="14" t="s">
        <v>308</v>
      </c>
      <c r="D98" s="14" t="s">
        <v>74</v>
      </c>
      <c r="E98" s="19" t="s">
        <v>376</v>
      </c>
      <c r="F98" s="20"/>
    </row>
    <row r="99" spans="1:6" s="3" customFormat="1" ht="24.75" customHeight="1">
      <c r="A99" s="12">
        <v>97</v>
      </c>
      <c r="B99" s="18" t="s">
        <v>303</v>
      </c>
      <c r="C99" s="14" t="s">
        <v>309</v>
      </c>
      <c r="D99" s="14" t="s">
        <v>129</v>
      </c>
      <c r="E99" s="19" t="s">
        <v>376</v>
      </c>
      <c r="F99" s="20"/>
    </row>
    <row r="100" spans="1:6" s="3" customFormat="1" ht="24.75" customHeight="1">
      <c r="A100" s="12">
        <v>98</v>
      </c>
      <c r="B100" s="18" t="s">
        <v>303</v>
      </c>
      <c r="C100" s="13" t="s">
        <v>311</v>
      </c>
      <c r="D100" s="14" t="s">
        <v>129</v>
      </c>
      <c r="E100" s="19" t="s">
        <v>376</v>
      </c>
      <c r="F100" s="20"/>
    </row>
    <row r="101" spans="1:6" s="3" customFormat="1" ht="24.75" customHeight="1">
      <c r="A101" s="12">
        <v>99</v>
      </c>
      <c r="B101" s="14" t="s">
        <v>313</v>
      </c>
      <c r="C101" s="21" t="s">
        <v>314</v>
      </c>
      <c r="D101" s="21" t="s">
        <v>116</v>
      </c>
      <c r="E101" s="19" t="s">
        <v>375</v>
      </c>
      <c r="F101" s="20"/>
    </row>
    <row r="102" spans="1:6" s="3" customFormat="1" ht="24.75" customHeight="1">
      <c r="A102" s="12">
        <v>100</v>
      </c>
      <c r="B102" s="14" t="s">
        <v>313</v>
      </c>
      <c r="C102" s="21" t="s">
        <v>317</v>
      </c>
      <c r="D102" s="21" t="s">
        <v>74</v>
      </c>
      <c r="E102" s="19" t="s">
        <v>376</v>
      </c>
      <c r="F102" s="20"/>
    </row>
    <row r="103" spans="1:6" s="3" customFormat="1" ht="24.75" customHeight="1">
      <c r="A103" s="12">
        <v>101</v>
      </c>
      <c r="B103" s="14" t="s">
        <v>313</v>
      </c>
      <c r="C103" s="13" t="s">
        <v>318</v>
      </c>
      <c r="D103" s="14" t="s">
        <v>74</v>
      </c>
      <c r="E103" s="19" t="s">
        <v>376</v>
      </c>
      <c r="F103" s="20"/>
    </row>
    <row r="104" spans="1:6" s="3" customFormat="1" ht="24.75" customHeight="1">
      <c r="A104" s="12">
        <v>102</v>
      </c>
      <c r="B104" s="14" t="s">
        <v>313</v>
      </c>
      <c r="C104" s="13" t="s">
        <v>320</v>
      </c>
      <c r="D104" s="14" t="s">
        <v>74</v>
      </c>
      <c r="E104" s="19" t="s">
        <v>376</v>
      </c>
      <c r="F104" s="20"/>
    </row>
    <row r="105" spans="1:6" s="3" customFormat="1" ht="24.75" customHeight="1">
      <c r="A105" s="12">
        <v>103</v>
      </c>
      <c r="B105" s="14" t="s">
        <v>313</v>
      </c>
      <c r="C105" s="21" t="s">
        <v>322</v>
      </c>
      <c r="D105" s="21" t="s">
        <v>129</v>
      </c>
      <c r="E105" s="19" t="s">
        <v>376</v>
      </c>
      <c r="F105" s="20"/>
    </row>
    <row r="106" spans="1:6" s="3" customFormat="1" ht="24.75" customHeight="1">
      <c r="A106" s="12">
        <v>104</v>
      </c>
      <c r="B106" s="14" t="s">
        <v>323</v>
      </c>
      <c r="C106" s="21" t="s">
        <v>324</v>
      </c>
      <c r="D106" s="21" t="s">
        <v>116</v>
      </c>
      <c r="E106" s="19" t="s">
        <v>375</v>
      </c>
      <c r="F106" s="20"/>
    </row>
    <row r="107" spans="1:6" s="3" customFormat="1" ht="24.75" customHeight="1">
      <c r="A107" s="12">
        <v>105</v>
      </c>
      <c r="B107" s="14" t="s">
        <v>323</v>
      </c>
      <c r="C107" s="21" t="s">
        <v>326</v>
      </c>
      <c r="D107" s="21" t="s">
        <v>74</v>
      </c>
      <c r="E107" s="19" t="s">
        <v>376</v>
      </c>
      <c r="F107" s="20"/>
    </row>
    <row r="108" spans="1:6" s="3" customFormat="1" ht="24.75" customHeight="1">
      <c r="A108" s="12">
        <v>106</v>
      </c>
      <c r="B108" s="14" t="s">
        <v>323</v>
      </c>
      <c r="C108" s="21" t="s">
        <v>327</v>
      </c>
      <c r="D108" s="21" t="s">
        <v>74</v>
      </c>
      <c r="E108" s="19" t="s">
        <v>376</v>
      </c>
      <c r="F108" s="20"/>
    </row>
    <row r="109" spans="1:6" s="3" customFormat="1" ht="24.75" customHeight="1">
      <c r="A109" s="12">
        <v>107</v>
      </c>
      <c r="B109" s="14" t="s">
        <v>323</v>
      </c>
      <c r="C109" s="21" t="s">
        <v>328</v>
      </c>
      <c r="D109" s="21" t="s">
        <v>74</v>
      </c>
      <c r="E109" s="19" t="s">
        <v>376</v>
      </c>
      <c r="F109" s="20"/>
    </row>
    <row r="110" spans="1:6" s="3" customFormat="1" ht="24.75" customHeight="1">
      <c r="A110" s="12">
        <v>108</v>
      </c>
      <c r="B110" s="14" t="s">
        <v>323</v>
      </c>
      <c r="C110" s="21" t="s">
        <v>329</v>
      </c>
      <c r="D110" s="21" t="s">
        <v>129</v>
      </c>
      <c r="E110" s="19" t="s">
        <v>376</v>
      </c>
      <c r="F110" s="20"/>
    </row>
    <row r="111" spans="1:6" s="3" customFormat="1" ht="24.75" customHeight="1">
      <c r="A111" s="12">
        <v>109</v>
      </c>
      <c r="B111" s="14" t="s">
        <v>330</v>
      </c>
      <c r="C111" s="14" t="s">
        <v>331</v>
      </c>
      <c r="D111" s="14" t="s">
        <v>116</v>
      </c>
      <c r="E111" s="19" t="s">
        <v>376</v>
      </c>
      <c r="F111" s="20"/>
    </row>
    <row r="112" spans="1:6" s="3" customFormat="1" ht="24.75" customHeight="1">
      <c r="A112" s="12">
        <v>110</v>
      </c>
      <c r="B112" s="14" t="s">
        <v>330</v>
      </c>
      <c r="C112" s="21" t="s">
        <v>332</v>
      </c>
      <c r="D112" s="21" t="s">
        <v>74</v>
      </c>
      <c r="E112" s="19" t="s">
        <v>376</v>
      </c>
      <c r="F112" s="20"/>
    </row>
    <row r="113" spans="1:6" s="3" customFormat="1" ht="24.75" customHeight="1">
      <c r="A113" s="12">
        <v>111</v>
      </c>
      <c r="B113" s="14" t="s">
        <v>330</v>
      </c>
      <c r="C113" s="21" t="s">
        <v>333</v>
      </c>
      <c r="D113" s="21" t="s">
        <v>74</v>
      </c>
      <c r="E113" s="19" t="s">
        <v>376</v>
      </c>
      <c r="F113" s="20"/>
    </row>
    <row r="114" spans="1:6" s="3" customFormat="1" ht="24.75" customHeight="1">
      <c r="A114" s="12">
        <v>112</v>
      </c>
      <c r="B114" s="14" t="s">
        <v>330</v>
      </c>
      <c r="C114" s="21" t="s">
        <v>335</v>
      </c>
      <c r="D114" s="21" t="s">
        <v>74</v>
      </c>
      <c r="E114" s="19" t="s">
        <v>375</v>
      </c>
      <c r="F114" s="20"/>
    </row>
    <row r="115" spans="1:6" s="2" customFormat="1" ht="24.75" customHeight="1">
      <c r="A115" s="12">
        <v>113</v>
      </c>
      <c r="B115" s="14" t="s">
        <v>330</v>
      </c>
      <c r="C115" s="21" t="s">
        <v>337</v>
      </c>
      <c r="D115" s="21" t="s">
        <v>129</v>
      </c>
      <c r="E115" s="15" t="s">
        <v>376</v>
      </c>
      <c r="F115" s="16"/>
    </row>
    <row r="116" spans="1:6" s="3" customFormat="1" ht="24.75" customHeight="1">
      <c r="A116" s="12">
        <v>114</v>
      </c>
      <c r="B116" s="14" t="s">
        <v>330</v>
      </c>
      <c r="C116" s="21" t="s">
        <v>338</v>
      </c>
      <c r="D116" s="21" t="s">
        <v>129</v>
      </c>
      <c r="E116" s="19" t="s">
        <v>376</v>
      </c>
      <c r="F116" s="20"/>
    </row>
    <row r="117" spans="1:6" s="3" customFormat="1" ht="24.75" customHeight="1">
      <c r="A117" s="12">
        <v>115</v>
      </c>
      <c r="B117" s="14" t="s">
        <v>339</v>
      </c>
      <c r="C117" s="21" t="s">
        <v>340</v>
      </c>
      <c r="D117" s="21" t="s">
        <v>116</v>
      </c>
      <c r="E117" s="19" t="s">
        <v>375</v>
      </c>
      <c r="F117" s="20"/>
    </row>
    <row r="118" spans="1:6" s="3" customFormat="1" ht="24.75" customHeight="1">
      <c r="A118" s="12">
        <v>116</v>
      </c>
      <c r="B118" s="14" t="s">
        <v>339</v>
      </c>
      <c r="C118" s="21" t="s">
        <v>341</v>
      </c>
      <c r="D118" s="21" t="s">
        <v>74</v>
      </c>
      <c r="E118" s="19" t="s">
        <v>376</v>
      </c>
      <c r="F118" s="20"/>
    </row>
    <row r="119" spans="1:6" s="3" customFormat="1" ht="24.75" customHeight="1">
      <c r="A119" s="12">
        <v>117</v>
      </c>
      <c r="B119" s="14" t="s">
        <v>339</v>
      </c>
      <c r="C119" s="21" t="s">
        <v>342</v>
      </c>
      <c r="D119" s="21" t="s">
        <v>74</v>
      </c>
      <c r="E119" s="19" t="s">
        <v>376</v>
      </c>
      <c r="F119" s="20"/>
    </row>
    <row r="120" spans="1:6" s="3" customFormat="1" ht="24.75" customHeight="1">
      <c r="A120" s="12">
        <v>118</v>
      </c>
      <c r="B120" s="14" t="s">
        <v>339</v>
      </c>
      <c r="C120" s="13" t="s">
        <v>343</v>
      </c>
      <c r="D120" s="14" t="s">
        <v>74</v>
      </c>
      <c r="E120" s="19" t="s">
        <v>376</v>
      </c>
      <c r="F120" s="20"/>
    </row>
    <row r="121" spans="1:6" s="3" customFormat="1" ht="24.75" customHeight="1">
      <c r="A121" s="12">
        <v>119</v>
      </c>
      <c r="B121" s="14" t="s">
        <v>339</v>
      </c>
      <c r="C121" s="21" t="s">
        <v>345</v>
      </c>
      <c r="D121" s="21" t="s">
        <v>129</v>
      </c>
      <c r="E121" s="19" t="s">
        <v>376</v>
      </c>
      <c r="F121" s="20"/>
    </row>
    <row r="122" spans="1:6" s="3" customFormat="1" ht="24.75" customHeight="1">
      <c r="A122" s="12">
        <v>120</v>
      </c>
      <c r="B122" s="18" t="s">
        <v>346</v>
      </c>
      <c r="C122" s="21" t="s">
        <v>354</v>
      </c>
      <c r="D122" s="21" t="s">
        <v>74</v>
      </c>
      <c r="E122" s="19" t="s">
        <v>376</v>
      </c>
      <c r="F122" s="20"/>
    </row>
    <row r="123" spans="1:6" s="3" customFormat="1" ht="24.75" customHeight="1">
      <c r="A123" s="12">
        <v>121</v>
      </c>
      <c r="B123" s="18" t="s">
        <v>346</v>
      </c>
      <c r="C123" s="22" t="s">
        <v>356</v>
      </c>
      <c r="D123" s="22" t="s">
        <v>74</v>
      </c>
      <c r="E123" s="19" t="s">
        <v>376</v>
      </c>
      <c r="F123" s="20"/>
    </row>
    <row r="124" spans="1:6" s="3" customFormat="1" ht="24.75" customHeight="1">
      <c r="A124" s="12">
        <v>122</v>
      </c>
      <c r="B124" s="18" t="s">
        <v>346</v>
      </c>
      <c r="C124" s="25" t="s">
        <v>357</v>
      </c>
      <c r="D124" s="14" t="s">
        <v>129</v>
      </c>
      <c r="E124" s="19" t="s">
        <v>376</v>
      </c>
      <c r="F124" s="20"/>
    </row>
    <row r="125" spans="1:6" s="3" customFormat="1" ht="24.75" customHeight="1">
      <c r="A125" s="12">
        <v>123</v>
      </c>
      <c r="B125" s="14" t="s">
        <v>358</v>
      </c>
      <c r="C125" s="13" t="s">
        <v>360</v>
      </c>
      <c r="D125" s="14" t="s">
        <v>116</v>
      </c>
      <c r="E125" s="19" t="s">
        <v>375</v>
      </c>
      <c r="F125" s="20"/>
    </row>
    <row r="126" spans="1:6" s="3" customFormat="1" ht="24.75" customHeight="1">
      <c r="A126" s="12">
        <v>124</v>
      </c>
      <c r="B126" s="14" t="s">
        <v>358</v>
      </c>
      <c r="C126" s="13" t="s">
        <v>366</v>
      </c>
      <c r="D126" s="13" t="s">
        <v>74</v>
      </c>
      <c r="E126" s="19" t="s">
        <v>376</v>
      </c>
      <c r="F126" s="20"/>
    </row>
  </sheetData>
  <sheetProtection/>
  <autoFilter ref="A2:D126"/>
  <mergeCells count="1">
    <mergeCell ref="A1:F1"/>
  </mergeCells>
  <conditionalFormatting sqref="C14">
    <cfRule type="expression" priority="75" dxfId="1" stopIfTrue="1">
      <formula>AND(COUNTIF($C$14,C14)&gt;1,NOT(ISBLANK(C14)))</formula>
    </cfRule>
    <cfRule type="expression" priority="76" dxfId="1" stopIfTrue="1">
      <formula>AND(COUNTIF($C$14,C14)&gt;1,NOT(ISBLANK(C14)))</formula>
    </cfRule>
  </conditionalFormatting>
  <conditionalFormatting sqref="C25">
    <cfRule type="expression" priority="291" dxfId="1" stopIfTrue="1">
      <formula>AND(COUNTIF($C$25,C25)&gt;1,NOT(ISBLANK(C25)))</formula>
    </cfRule>
    <cfRule type="expression" priority="292" dxfId="1" stopIfTrue="1">
      <formula>AND(COUNTIF($C$25,C25)&gt;1,NOT(ISBLANK(C25)))</formula>
    </cfRule>
    <cfRule type="expression" priority="293" dxfId="1" stopIfTrue="1">
      <formula>AND(COUNTIF($C$25,C25)&gt;1,NOT(ISBLANK(C25)))</formula>
    </cfRule>
    <cfRule type="duplicateValues" priority="294" dxfId="2" stopIfTrue="1">
      <formula>AND(COUNTIF($C$25,A1)&gt;1,NOT(ISBLANK(A1)))</formula>
    </cfRule>
    <cfRule type="duplicateValues" priority="295" dxfId="2">
      <formula>AND(COUNTIF($C$25,A1)&gt;1,NOT(ISBLANK(A1)))</formula>
    </cfRule>
    <cfRule type="duplicateValues" priority="296" dxfId="2">
      <formula>AND(COUNTIF($C$25,A1)&gt;1,NOT(ISBLANK(A1)))</formula>
    </cfRule>
    <cfRule type="duplicateValues" priority="297" dxfId="2" stopIfTrue="1">
      <formula>AND(COUNTIF($C$25,A1)&gt;1,NOT(ISBLANK(A1)))</formula>
    </cfRule>
  </conditionalFormatting>
  <conditionalFormatting sqref="C35">
    <cfRule type="expression" priority="263" dxfId="1" stopIfTrue="1">
      <formula>AND(COUNTIF($C$35,C35)&gt;1,NOT(ISBLANK(C35)))</formula>
    </cfRule>
    <cfRule type="expression" priority="264" dxfId="1" stopIfTrue="1">
      <formula>AND(COUNTIF($C$35,C35)&gt;1,NOT(ISBLANK(C35)))</formula>
    </cfRule>
    <cfRule type="expression" priority="265" dxfId="1" stopIfTrue="1">
      <formula>AND(COUNTIF($C$35,C35)&gt;1,NOT(ISBLANK(C35)))</formula>
    </cfRule>
    <cfRule type="duplicateValues" priority="266" dxfId="2" stopIfTrue="1">
      <formula>AND(COUNTIF($C$35,A1)&gt;1,NOT(ISBLANK(A1)))</formula>
    </cfRule>
    <cfRule type="duplicateValues" priority="267" dxfId="2">
      <formula>AND(COUNTIF($C$35,A1)&gt;1,NOT(ISBLANK(A1)))</formula>
    </cfRule>
    <cfRule type="duplicateValues" priority="268" dxfId="2">
      <formula>AND(COUNTIF($C$35,A1)&gt;1,NOT(ISBLANK(A1)))</formula>
    </cfRule>
    <cfRule type="duplicateValues" priority="269" dxfId="2" stopIfTrue="1">
      <formula>AND(COUNTIF($C$35,A1)&gt;1,NOT(ISBLANK(A1)))</formula>
    </cfRule>
  </conditionalFormatting>
  <conditionalFormatting sqref="C52">
    <cfRule type="expression" priority="246" dxfId="1" stopIfTrue="1">
      <formula>AND(COUNTIF($C$52,C52)&gt;1,NOT(ISBLANK(C52)))</formula>
    </cfRule>
  </conditionalFormatting>
  <conditionalFormatting sqref="C57">
    <cfRule type="expression" priority="227" dxfId="1" stopIfTrue="1">
      <formula>AND(COUNTIF($C$57,C57)&gt;1,NOT(ISBLANK(C57)))</formula>
    </cfRule>
    <cfRule type="expression" priority="228" dxfId="1" stopIfTrue="1">
      <formula>AND(COUNTIF($C$57,C57)&gt;1,NOT(ISBLANK(C57)))</formula>
    </cfRule>
    <cfRule type="expression" priority="229" dxfId="1" stopIfTrue="1">
      <formula>AND(COUNTIF($C$57,C57)&gt;1,NOT(ISBLANK(C57)))</formula>
    </cfRule>
    <cfRule type="duplicateValues" priority="230" dxfId="2" stopIfTrue="1">
      <formula>AND(COUNTIF($C$57,A1)&gt;1,NOT(ISBLANK(A1)))</formula>
    </cfRule>
    <cfRule type="duplicateValues" priority="231" dxfId="2">
      <formula>AND(COUNTIF($C$57,A1)&gt;1,NOT(ISBLANK(A1)))</formula>
    </cfRule>
    <cfRule type="duplicateValues" priority="232" dxfId="2">
      <formula>AND(COUNTIF($C$57,A1)&gt;1,NOT(ISBLANK(A1)))</formula>
    </cfRule>
    <cfRule type="duplicateValues" priority="233" dxfId="2" stopIfTrue="1">
      <formula>AND(COUNTIF($C$57,A1)&gt;1,NOT(ISBLANK(A1)))</formula>
    </cfRule>
  </conditionalFormatting>
  <conditionalFormatting sqref="C80">
    <cfRule type="expression" priority="183" dxfId="3" stopIfTrue="1">
      <formula>AND(COUNTIF($C$80,C80)&gt;1,NOT(ISBLANK(C80)))</formula>
    </cfRule>
    <cfRule type="expression" priority="184" dxfId="1" stopIfTrue="1">
      <formula>AND(COUNTIF($C$80,C80)&gt;1,NOT(ISBLANK(C80)))</formula>
    </cfRule>
    <cfRule type="expression" priority="185" dxfId="1" stopIfTrue="1">
      <formula>AND(COUNTIF($C$80,C80)&gt;1,NOT(ISBLANK(C80)))</formula>
    </cfRule>
    <cfRule type="duplicateValues" priority="186" dxfId="2" stopIfTrue="1">
      <formula>AND(COUNTIF($C$80,A1)&gt;1,NOT(ISBLANK(A1)))</formula>
    </cfRule>
    <cfRule type="duplicateValues" priority="187" dxfId="2" stopIfTrue="1">
      <formula>AND(COUNTIF($C$80,A1)&gt;1,NOT(ISBLANK(A1)))</formula>
    </cfRule>
    <cfRule type="duplicateValues" priority="188" dxfId="2" stopIfTrue="1">
      <formula>AND(COUNTIF($C$80,A1)&gt;1,NOT(ISBLANK(A1)))</formula>
    </cfRule>
    <cfRule type="duplicateValues" priority="189" dxfId="2">
      <formula>AND(COUNTIF($C$80,A1)&gt;1,NOT(ISBLANK(A1)))</formula>
    </cfRule>
    <cfRule type="duplicateValues" priority="190" dxfId="2">
      <formula>AND(COUNTIF($C$80,A1)&gt;1,NOT(ISBLANK(A1)))</formula>
    </cfRule>
    <cfRule type="duplicateValues" priority="191" dxfId="2" stopIfTrue="1">
      <formula>AND(COUNTIF($C$80,A1)&gt;1,NOT(ISBLANK(A1)))</formula>
    </cfRule>
  </conditionalFormatting>
  <conditionalFormatting sqref="C100">
    <cfRule type="expression" priority="148" dxfId="1" stopIfTrue="1">
      <formula>AND(COUNTIF($C$100,C100)&gt;1,NOT(ISBLANK(C100)))</formula>
    </cfRule>
    <cfRule type="expression" priority="149" dxfId="1" stopIfTrue="1">
      <formula>AND(COUNTIF($C$100,C100)&gt;1,NOT(ISBLANK(C100)))</formula>
    </cfRule>
    <cfRule type="expression" priority="150" dxfId="1" stopIfTrue="1">
      <formula>AND(COUNTIF($C$100,C100)&gt;1,NOT(ISBLANK(C100)))</formula>
    </cfRule>
    <cfRule type="duplicateValues" priority="151" dxfId="2" stopIfTrue="1">
      <formula>AND(COUNTIF($C$100,A1)&gt;1,NOT(ISBLANK(A1)))</formula>
    </cfRule>
    <cfRule type="duplicateValues" priority="152" dxfId="2">
      <formula>AND(COUNTIF($C$100,A1)&gt;1,NOT(ISBLANK(A1)))</formula>
    </cfRule>
    <cfRule type="duplicateValues" priority="153" dxfId="2">
      <formula>AND(COUNTIF($C$100,A1)&gt;1,NOT(ISBLANK(A1)))</formula>
    </cfRule>
    <cfRule type="duplicateValues" priority="154" dxfId="2" stopIfTrue="1">
      <formula>AND(COUNTIF($C$100,A1)&gt;1,NOT(ISBLANK(A1)))</formula>
    </cfRule>
  </conditionalFormatting>
  <conditionalFormatting sqref="C122">
    <cfRule type="expression" priority="113" dxfId="1" stopIfTrue="1">
      <formula>AND(COUNTIF($C$122,C122)&gt;1,NOT(ISBLANK(C122)))</formula>
    </cfRule>
    <cfRule type="expression" priority="114" dxfId="1" stopIfTrue="1">
      <formula>AND(COUNTIF($C$122,C122)&gt;1,NOT(ISBLANK(C122)))</formula>
    </cfRule>
    <cfRule type="expression" priority="115" dxfId="1" stopIfTrue="1">
      <formula>AND(COUNTIF($C$122,C122)&gt;1,NOT(ISBLANK(C122)))</formula>
    </cfRule>
    <cfRule type="duplicateValues" priority="116" dxfId="2" stopIfTrue="1">
      <formula>AND(COUNTIF($C$122,A1)&gt;1,NOT(ISBLANK(A1)))</formula>
    </cfRule>
    <cfRule type="duplicateValues" priority="117" dxfId="2">
      <formula>AND(COUNTIF($C$122,A1)&gt;1,NOT(ISBLANK(A1)))</formula>
    </cfRule>
    <cfRule type="duplicateValues" priority="118" dxfId="2">
      <formula>AND(COUNTIF($C$122,A1)&gt;1,NOT(ISBLANK(A1)))</formula>
    </cfRule>
    <cfRule type="duplicateValues" priority="119" dxfId="2" stopIfTrue="1">
      <formula>AND(COUNTIF($C$122,A1)&gt;1,NOT(ISBLANK(A1)))</formula>
    </cfRule>
  </conditionalFormatting>
  <conditionalFormatting sqref="C123">
    <cfRule type="expression" priority="106" dxfId="1" stopIfTrue="1">
      <formula>AND(COUNTIF($C$123,C123)&gt;1,NOT(ISBLANK(C123)))</formula>
    </cfRule>
    <cfRule type="expression" priority="107" dxfId="1" stopIfTrue="1">
      <formula>AND(COUNTIF($C$123,C123)&gt;1,NOT(ISBLANK(C123)))</formula>
    </cfRule>
    <cfRule type="expression" priority="108" dxfId="1" stopIfTrue="1">
      <formula>AND(COUNTIF($C$123,C123)&gt;1,NOT(ISBLANK(C123)))</formula>
    </cfRule>
    <cfRule type="duplicateValues" priority="109" dxfId="2" stopIfTrue="1">
      <formula>AND(COUNTIF($C$123,A1)&gt;1,NOT(ISBLANK(A1)))</formula>
    </cfRule>
    <cfRule type="duplicateValues" priority="110" dxfId="2">
      <formula>AND(COUNTIF($C$123,A1)&gt;1,NOT(ISBLANK(A1)))</formula>
    </cfRule>
    <cfRule type="duplicateValues" priority="111" dxfId="2">
      <formula>AND(COUNTIF($C$123,A1)&gt;1,NOT(ISBLANK(A1)))</formula>
    </cfRule>
    <cfRule type="duplicateValues" priority="112" dxfId="2" stopIfTrue="1">
      <formula>AND(COUNTIF($C$123,A1)&gt;1,NOT(ISBLANK(A1)))</formula>
    </cfRule>
  </conditionalFormatting>
  <conditionalFormatting sqref="C3:C4">
    <cfRule type="expression" priority="85" dxfId="1" stopIfTrue="1">
      <formula>AND(COUNTIF($C$3:$C$4,C3)&gt;1,NOT(ISBLANK(C3)))</formula>
    </cfRule>
    <cfRule type="expression" priority="86" dxfId="1" stopIfTrue="1">
      <formula>AND(COUNTIF($C$3:$C$4,C3)&gt;1,NOT(ISBLANK(C3)))</formula>
    </cfRule>
    <cfRule type="expression" priority="87" dxfId="1" stopIfTrue="1">
      <formula>AND(COUNTIF($C$3:$C$4,C3)&gt;1,NOT(ISBLANK(C3)))</formula>
    </cfRule>
    <cfRule type="duplicateValues" priority="88" dxfId="2" stopIfTrue="1">
      <formula>AND(COUNTIF($C$3:$C$4,A1)&gt;1,NOT(ISBLANK(A1)))</formula>
    </cfRule>
    <cfRule type="duplicateValues" priority="89" dxfId="2">
      <formula>AND(COUNTIF($C$3:$C$4,A1)&gt;1,NOT(ISBLANK(A1)))</formula>
    </cfRule>
    <cfRule type="duplicateValues" priority="90" dxfId="2">
      <formula>AND(COUNTIF($C$3:$C$4,A1)&gt;1,NOT(ISBLANK(A1)))</formula>
    </cfRule>
    <cfRule type="duplicateValues" priority="91" dxfId="2" stopIfTrue="1">
      <formula>AND(COUNTIF($C$3:$C$4,A1)&gt;1,NOT(ISBLANK(A1)))</formula>
    </cfRule>
  </conditionalFormatting>
  <conditionalFormatting sqref="C13:C24">
    <cfRule type="expression" priority="70" dxfId="1" stopIfTrue="1">
      <formula>AND(COUNTIF($C$13:$C$24,C13)&gt;1,NOT(ISBLANK(C13)))</formula>
    </cfRule>
    <cfRule type="expression" priority="71" dxfId="1" stopIfTrue="1">
      <formula>AND(COUNTIF($C$13:$C$24,C13)&gt;1,NOT(ISBLANK(C13)))</formula>
    </cfRule>
    <cfRule type="expression" priority="72" dxfId="1" stopIfTrue="1">
      <formula>AND(COUNTIF($C$13:$C$24,C13)&gt;1,NOT(ISBLANK(C13)))</formula>
    </cfRule>
    <cfRule type="duplicateValues" priority="73" dxfId="2" stopIfTrue="1">
      <formula>AND(COUNTIF($C$13:$C$24,A1)&gt;1,NOT(ISBLANK(A1)))</formula>
    </cfRule>
    <cfRule type="duplicateValues" priority="74" dxfId="2">
      <formula>AND(COUNTIF($C$13:$C$24,A1)&gt;1,NOT(ISBLANK(A1)))</formula>
    </cfRule>
  </conditionalFormatting>
  <conditionalFormatting sqref="C15:C16">
    <cfRule type="expression" priority="77" dxfId="1" stopIfTrue="1">
      <formula>AND(COUNTIF($C$15:$C$16,C15)&gt;1,NOT(ISBLANK(C15)))</formula>
    </cfRule>
    <cfRule type="expression" priority="78" dxfId="1" stopIfTrue="1">
      <formula>AND(COUNTIF($C$15:$C$16,C15)&gt;1,NOT(ISBLANK(C15)))</formula>
    </cfRule>
  </conditionalFormatting>
  <conditionalFormatting sqref="C17:C18">
    <cfRule type="expression" priority="79" dxfId="1" stopIfTrue="1">
      <formula>AND(COUNTIF($C$17:$C$18,C17)&gt;1,NOT(ISBLANK(C17)))</formula>
    </cfRule>
    <cfRule type="expression" priority="80" dxfId="1" stopIfTrue="1">
      <formula>AND(COUNTIF($C$17:$C$18,C17)&gt;1,NOT(ISBLANK(C17)))</formula>
    </cfRule>
  </conditionalFormatting>
  <conditionalFormatting sqref="C20:C24">
    <cfRule type="expression" priority="81" dxfId="1" stopIfTrue="1">
      <formula>AND(COUNTIF($C$20:$C$24,C20)&gt;1,NOT(ISBLANK(C20)))</formula>
    </cfRule>
    <cfRule type="expression" priority="82" dxfId="1" stopIfTrue="1">
      <formula>AND(COUNTIF($C$20:$C$24,C20)&gt;1,NOT(ISBLANK(C20)))</formula>
    </cfRule>
  </conditionalFormatting>
  <conditionalFormatting sqref="C26:C29">
    <cfRule type="expression" priority="284" dxfId="1" stopIfTrue="1">
      <formula>AND(COUNTIF($C$26:$C$29,C26)&gt;1,NOT(ISBLANK(C26)))</formula>
    </cfRule>
    <cfRule type="expression" priority="285" dxfId="1" stopIfTrue="1">
      <formula>AND(COUNTIF($C$26:$C$29,C26)&gt;1,NOT(ISBLANK(C26)))</formula>
    </cfRule>
    <cfRule type="expression" priority="286" dxfId="1" stopIfTrue="1">
      <formula>AND(COUNTIF($C$26:$C$29,C26)&gt;1,NOT(ISBLANK(C26)))</formula>
    </cfRule>
    <cfRule type="duplicateValues" priority="287" dxfId="2" stopIfTrue="1">
      <formula>AND(COUNTIF($C$26:$C$29,A1)&gt;1,NOT(ISBLANK(A1)))</formula>
    </cfRule>
    <cfRule type="duplicateValues" priority="288" dxfId="2">
      <formula>AND(COUNTIF($C$26:$C$29,A1)&gt;1,NOT(ISBLANK(A1)))</formula>
    </cfRule>
    <cfRule type="duplicateValues" priority="289" dxfId="2">
      <formula>AND(COUNTIF($C$26:$C$29,A1)&gt;1,NOT(ISBLANK(A1)))</formula>
    </cfRule>
    <cfRule type="duplicateValues" priority="290" dxfId="2" stopIfTrue="1">
      <formula>AND(COUNTIF($C$26:$C$29,A1)&gt;1,NOT(ISBLANK(A1)))</formula>
    </cfRule>
  </conditionalFormatting>
  <conditionalFormatting sqref="C30:C34">
    <cfRule type="expression" priority="277" dxfId="1" stopIfTrue="1">
      <formula>AND(COUNTIF($C$30:$C$34,C30)&gt;1,NOT(ISBLANK(C30)))</formula>
    </cfRule>
    <cfRule type="expression" priority="278" dxfId="1" stopIfTrue="1">
      <formula>AND(COUNTIF($C$30:$C$34,C30)&gt;1,NOT(ISBLANK(C30)))</formula>
    </cfRule>
    <cfRule type="expression" priority="279" dxfId="1" stopIfTrue="1">
      <formula>AND(COUNTIF($C$30:$C$34,C30)&gt;1,NOT(ISBLANK(C30)))</formula>
    </cfRule>
    <cfRule type="duplicateValues" priority="280" dxfId="2" stopIfTrue="1">
      <formula>AND(COUNTIF($C$30:$C$34,A1)&gt;1,NOT(ISBLANK(A1)))</formula>
    </cfRule>
    <cfRule type="duplicateValues" priority="281" dxfId="2">
      <formula>AND(COUNTIF($C$30:$C$34,A1)&gt;1,NOT(ISBLANK(A1)))</formula>
    </cfRule>
    <cfRule type="duplicateValues" priority="282" dxfId="2">
      <formula>AND(COUNTIF($C$30:$C$34,A1)&gt;1,NOT(ISBLANK(A1)))</formula>
    </cfRule>
    <cfRule type="duplicateValues" priority="283" dxfId="2" stopIfTrue="1">
      <formula>AND(COUNTIF($C$30:$C$34,A1)&gt;1,NOT(ISBLANK(A1)))</formula>
    </cfRule>
  </conditionalFormatting>
  <conditionalFormatting sqref="C36:C39">
    <cfRule type="expression" priority="270" dxfId="1" stopIfTrue="1">
      <formula>AND(COUNTIF($C$36:$C$39,C36)&gt;1,NOT(ISBLANK(C36)))</formula>
    </cfRule>
    <cfRule type="expression" priority="271" dxfId="1" stopIfTrue="1">
      <formula>AND(COUNTIF($C$36:$C$39,C36)&gt;1,NOT(ISBLANK(C36)))</formula>
    </cfRule>
    <cfRule type="expression" priority="272" dxfId="1" stopIfTrue="1">
      <formula>AND(COUNTIF($C$36:$C$39,C36)&gt;1,NOT(ISBLANK(C36)))</formula>
    </cfRule>
    <cfRule type="duplicateValues" priority="273" dxfId="2" stopIfTrue="1">
      <formula>AND(COUNTIF($C$36:$C$39,A1)&gt;1,NOT(ISBLANK(A1)))</formula>
    </cfRule>
    <cfRule type="duplicateValues" priority="274" dxfId="2">
      <formula>AND(COUNTIF($C$36:$C$39,A1)&gt;1,NOT(ISBLANK(A1)))</formula>
    </cfRule>
    <cfRule type="duplicateValues" priority="275" dxfId="2">
      <formula>AND(COUNTIF($C$36:$C$39,A1)&gt;1,NOT(ISBLANK(A1)))</formula>
    </cfRule>
    <cfRule type="duplicateValues" priority="276" dxfId="2" stopIfTrue="1">
      <formula>AND(COUNTIF($C$36:$C$39,A1)&gt;1,NOT(ISBLANK(A1)))</formula>
    </cfRule>
  </conditionalFormatting>
  <conditionalFormatting sqref="C40:C44">
    <cfRule type="expression" priority="256" dxfId="1" stopIfTrue="1">
      <formula>AND(COUNTIF($C$40:$C$44,C40)&gt;1,NOT(ISBLANK(C40)))</formula>
    </cfRule>
    <cfRule type="expression" priority="257" dxfId="1" stopIfTrue="1">
      <formula>AND(COUNTIF($C$40:$C$44,C40)&gt;1,NOT(ISBLANK(C40)))</formula>
    </cfRule>
    <cfRule type="expression" priority="258" dxfId="1" stopIfTrue="1">
      <formula>AND(COUNTIF($C$40:$C$44,C40)&gt;1,NOT(ISBLANK(C40)))</formula>
    </cfRule>
    <cfRule type="duplicateValues" priority="259" dxfId="2" stopIfTrue="1">
      <formula>AND(COUNTIF($C$40:$C$44,A1)&gt;1,NOT(ISBLANK(A1)))</formula>
    </cfRule>
    <cfRule type="duplicateValues" priority="260" dxfId="2">
      <formula>AND(COUNTIF($C$40:$C$44,A1)&gt;1,NOT(ISBLANK(A1)))</formula>
    </cfRule>
    <cfRule type="duplicateValues" priority="261" dxfId="2">
      <formula>AND(COUNTIF($C$40:$C$44,A1)&gt;1,NOT(ISBLANK(A1)))</formula>
    </cfRule>
    <cfRule type="duplicateValues" priority="262" dxfId="2" stopIfTrue="1">
      <formula>AND(COUNTIF($C$40:$C$44,A1)&gt;1,NOT(ISBLANK(A1)))</formula>
    </cfRule>
  </conditionalFormatting>
  <conditionalFormatting sqref="C45:C48">
    <cfRule type="expression" priority="249" dxfId="1" stopIfTrue="1">
      <formula>AND(COUNTIF($C$45:$C$48,C45)&gt;1,NOT(ISBLANK(C45)))</formula>
    </cfRule>
    <cfRule type="expression" priority="250" dxfId="1" stopIfTrue="1">
      <formula>AND(COUNTIF($C$45:$C$48,C45)&gt;1,NOT(ISBLANK(C45)))</formula>
    </cfRule>
    <cfRule type="expression" priority="251" dxfId="1" stopIfTrue="1">
      <formula>AND(COUNTIF($C$45:$C$48,C45)&gt;1,NOT(ISBLANK(C45)))</formula>
    </cfRule>
    <cfRule type="duplicateValues" priority="252" dxfId="2" stopIfTrue="1">
      <formula>AND(COUNTIF($C$45:$C$48,A1)&gt;1,NOT(ISBLANK(A1)))</formula>
    </cfRule>
    <cfRule type="duplicateValues" priority="253" dxfId="2">
      <formula>AND(COUNTIF($C$45:$C$48,A1)&gt;1,NOT(ISBLANK(A1)))</formula>
    </cfRule>
    <cfRule type="duplicateValues" priority="254" dxfId="2">
      <formula>AND(COUNTIF($C$45:$C$48,A1)&gt;1,NOT(ISBLANK(A1)))</formula>
    </cfRule>
    <cfRule type="duplicateValues" priority="255" dxfId="2" stopIfTrue="1">
      <formula>AND(COUNTIF($C$45:$C$48,A1)&gt;1,NOT(ISBLANK(A1)))</formula>
    </cfRule>
  </conditionalFormatting>
  <conditionalFormatting sqref="C49:C53">
    <cfRule type="expression" priority="241" dxfId="1" stopIfTrue="1">
      <formula>AND(COUNTIF($C$49:$C$53,C49)&gt;1,NOT(ISBLANK(C49)))</formula>
    </cfRule>
    <cfRule type="expression" priority="242" dxfId="1" stopIfTrue="1">
      <formula>AND(COUNTIF($C$49:$C$53,C49)&gt;1,NOT(ISBLANK(C49)))</formula>
    </cfRule>
    <cfRule type="expression" priority="243" dxfId="1" stopIfTrue="1">
      <formula>AND(COUNTIF($C$49:$C$53,C49)&gt;1,NOT(ISBLANK(C49)))</formula>
    </cfRule>
    <cfRule type="duplicateValues" priority="244" dxfId="2" stopIfTrue="1">
      <formula>AND(COUNTIF($C$49:$C$53,A1)&gt;1,NOT(ISBLANK(A1)))</formula>
    </cfRule>
    <cfRule type="duplicateValues" priority="245" dxfId="2">
      <formula>AND(COUNTIF($C$49:$C$53,A1)&gt;1,NOT(ISBLANK(A1)))</formula>
    </cfRule>
  </conditionalFormatting>
  <conditionalFormatting sqref="C59:C62">
    <cfRule type="expression" priority="220" dxfId="1" stopIfTrue="1">
      <formula>AND(COUNTIF($C$59:$C$62,C59)&gt;1,NOT(ISBLANK(C59)))</formula>
    </cfRule>
    <cfRule type="expression" priority="221" dxfId="1" stopIfTrue="1">
      <formula>AND(COUNTIF($C$59:$C$62,C59)&gt;1,NOT(ISBLANK(C59)))</formula>
    </cfRule>
    <cfRule type="expression" priority="222" dxfId="1" stopIfTrue="1">
      <formula>AND(COUNTIF($C$59:$C$62,C59)&gt;1,NOT(ISBLANK(C59)))</formula>
    </cfRule>
    <cfRule type="duplicateValues" priority="223" dxfId="2" stopIfTrue="1">
      <formula>AND(COUNTIF($C$59:$C$62,A1)&gt;1,NOT(ISBLANK(A1)))</formula>
    </cfRule>
    <cfRule type="duplicateValues" priority="224" dxfId="2">
      <formula>AND(COUNTIF($C$59:$C$62,A1)&gt;1,NOT(ISBLANK(A1)))</formula>
    </cfRule>
    <cfRule type="duplicateValues" priority="225" dxfId="2">
      <formula>AND(COUNTIF($C$59:$C$62,A1)&gt;1,NOT(ISBLANK(A1)))</formula>
    </cfRule>
    <cfRule type="duplicateValues" priority="226" dxfId="2" stopIfTrue="1">
      <formula>AND(COUNTIF($C$59:$C$62,A1)&gt;1,NOT(ISBLANK(A1)))</formula>
    </cfRule>
  </conditionalFormatting>
  <conditionalFormatting sqref="C63:C66">
    <cfRule type="expression" priority="213" dxfId="1" stopIfTrue="1">
      <formula>AND(COUNTIF($C$63:$C$66,C63)&gt;1,NOT(ISBLANK(C63)))</formula>
    </cfRule>
    <cfRule type="expression" priority="214" dxfId="1" stopIfTrue="1">
      <formula>AND(COUNTIF($C$63:$C$66,C63)&gt;1,NOT(ISBLANK(C63)))</formula>
    </cfRule>
    <cfRule type="expression" priority="215" dxfId="1" stopIfTrue="1">
      <formula>AND(COUNTIF($C$63:$C$66,C63)&gt;1,NOT(ISBLANK(C63)))</formula>
    </cfRule>
    <cfRule type="duplicateValues" priority="216" dxfId="2" stopIfTrue="1">
      <formula>AND(COUNTIF($C$63:$C$66,A1)&gt;1,NOT(ISBLANK(A1)))</formula>
    </cfRule>
    <cfRule type="duplicateValues" priority="217" dxfId="2">
      <formula>AND(COUNTIF($C$63:$C$66,A1)&gt;1,NOT(ISBLANK(A1)))</formula>
    </cfRule>
    <cfRule type="duplicateValues" priority="218" dxfId="2">
      <formula>AND(COUNTIF($C$63:$C$66,A1)&gt;1,NOT(ISBLANK(A1)))</formula>
    </cfRule>
    <cfRule type="duplicateValues" priority="219" dxfId="2" stopIfTrue="1">
      <formula>AND(COUNTIF($C$63:$C$66,A1)&gt;1,NOT(ISBLANK(A1)))</formula>
    </cfRule>
  </conditionalFormatting>
  <conditionalFormatting sqref="C67:C71">
    <cfRule type="expression" priority="206" dxfId="1" stopIfTrue="1">
      <formula>AND(COUNTIF($C$67:$C$71,C67)&gt;1,NOT(ISBLANK(C67)))</formula>
    </cfRule>
    <cfRule type="expression" priority="207" dxfId="1" stopIfTrue="1">
      <formula>AND(COUNTIF($C$67:$C$71,C67)&gt;1,NOT(ISBLANK(C67)))</formula>
    </cfRule>
    <cfRule type="expression" priority="208" dxfId="1" stopIfTrue="1">
      <formula>AND(COUNTIF($C$67:$C$71,C67)&gt;1,NOT(ISBLANK(C67)))</formula>
    </cfRule>
    <cfRule type="duplicateValues" priority="209" dxfId="2" stopIfTrue="1">
      <formula>AND(COUNTIF($C$67:$C$71,A1)&gt;1,NOT(ISBLANK(A1)))</formula>
    </cfRule>
    <cfRule type="duplicateValues" priority="210" dxfId="2">
      <formula>AND(COUNTIF($C$67:$C$71,A1)&gt;1,NOT(ISBLANK(A1)))</formula>
    </cfRule>
    <cfRule type="duplicateValues" priority="211" dxfId="2">
      <formula>AND(COUNTIF($C$67:$C$71,A1)&gt;1,NOT(ISBLANK(A1)))</formula>
    </cfRule>
    <cfRule type="duplicateValues" priority="212" dxfId="2" stopIfTrue="1">
      <formula>AND(COUNTIF($C$67:$C$71,A1)&gt;1,NOT(ISBLANK(A1)))</formula>
    </cfRule>
  </conditionalFormatting>
  <conditionalFormatting sqref="C72:C76">
    <cfRule type="expression" priority="199" dxfId="1" stopIfTrue="1">
      <formula>AND(COUNTIF($C$72:$C$76,C72)&gt;1,NOT(ISBLANK(C72)))</formula>
    </cfRule>
    <cfRule type="expression" priority="200" dxfId="1" stopIfTrue="1">
      <formula>AND(COUNTIF($C$72:$C$76,C72)&gt;1,NOT(ISBLANK(C72)))</formula>
    </cfRule>
    <cfRule type="expression" priority="201" dxfId="1" stopIfTrue="1">
      <formula>AND(COUNTIF($C$72:$C$76,C72)&gt;1,NOT(ISBLANK(C72)))</formula>
    </cfRule>
    <cfRule type="duplicateValues" priority="202" dxfId="2" stopIfTrue="1">
      <formula>AND(COUNTIF($C$72:$C$76,A1)&gt;1,NOT(ISBLANK(A1)))</formula>
    </cfRule>
    <cfRule type="duplicateValues" priority="203" dxfId="2">
      <formula>AND(COUNTIF($C$72:$C$76,A1)&gt;1,NOT(ISBLANK(A1)))</formula>
    </cfRule>
    <cfRule type="duplicateValues" priority="204" dxfId="2">
      <formula>AND(COUNTIF($C$72:$C$76,A1)&gt;1,NOT(ISBLANK(A1)))</formula>
    </cfRule>
    <cfRule type="duplicateValues" priority="205" dxfId="2" stopIfTrue="1">
      <formula>AND(COUNTIF($C$72:$C$76,A1)&gt;1,NOT(ISBLANK(A1)))</formula>
    </cfRule>
  </conditionalFormatting>
  <conditionalFormatting sqref="C77:C79">
    <cfRule type="expression" priority="192" dxfId="1" stopIfTrue="1">
      <formula>AND(COUNTIF($C$77:$C$79,C77)&gt;1,NOT(ISBLANK(C77)))</formula>
    </cfRule>
    <cfRule type="expression" priority="193" dxfId="1" stopIfTrue="1">
      <formula>AND(COUNTIF($C$77:$C$79,C77)&gt;1,NOT(ISBLANK(C77)))</formula>
    </cfRule>
    <cfRule type="expression" priority="194" dxfId="1" stopIfTrue="1">
      <formula>AND(COUNTIF($C$77:$C$79,C77)&gt;1,NOT(ISBLANK(C77)))</formula>
    </cfRule>
    <cfRule type="duplicateValues" priority="195" dxfId="2" stopIfTrue="1">
      <formula>AND(COUNTIF($C$77:$C$79,A1)&gt;1,NOT(ISBLANK(A1)))</formula>
    </cfRule>
    <cfRule type="duplicateValues" priority="196" dxfId="2">
      <formula>AND(COUNTIF($C$77:$C$79,A1)&gt;1,NOT(ISBLANK(A1)))</formula>
    </cfRule>
    <cfRule type="duplicateValues" priority="197" dxfId="2">
      <formula>AND(COUNTIF($C$77:$C$79,A1)&gt;1,NOT(ISBLANK(A1)))</formula>
    </cfRule>
    <cfRule type="duplicateValues" priority="198" dxfId="2" stopIfTrue="1">
      <formula>AND(COUNTIF($C$77:$C$79,A1)&gt;1,NOT(ISBLANK(A1)))</formula>
    </cfRule>
  </conditionalFormatting>
  <conditionalFormatting sqref="C81:C85">
    <cfRule type="expression" priority="176" dxfId="1" stopIfTrue="1">
      <formula>AND(COUNTIF($C$81:$C$85,C81)&gt;1,NOT(ISBLANK(C81)))</formula>
    </cfRule>
    <cfRule type="expression" priority="177" dxfId="1" stopIfTrue="1">
      <formula>AND(COUNTIF($C$81:$C$85,C81)&gt;1,NOT(ISBLANK(C81)))</formula>
    </cfRule>
    <cfRule type="expression" priority="178" dxfId="1" stopIfTrue="1">
      <formula>AND(COUNTIF($C$81:$C$85,C81)&gt;1,NOT(ISBLANK(C81)))</formula>
    </cfRule>
    <cfRule type="duplicateValues" priority="179" dxfId="2" stopIfTrue="1">
      <formula>AND(COUNTIF($C$81:$C$85,A1)&gt;1,NOT(ISBLANK(A1)))</formula>
    </cfRule>
    <cfRule type="duplicateValues" priority="180" dxfId="2">
      <formula>AND(COUNTIF($C$81:$C$85,A1)&gt;1,NOT(ISBLANK(A1)))</formula>
    </cfRule>
    <cfRule type="duplicateValues" priority="181" dxfId="2">
      <formula>AND(COUNTIF($C$81:$C$85,A1)&gt;1,NOT(ISBLANK(A1)))</formula>
    </cfRule>
    <cfRule type="duplicateValues" priority="182" dxfId="2" stopIfTrue="1">
      <formula>AND(COUNTIF($C$81:$C$85,A1)&gt;1,NOT(ISBLANK(A1)))</formula>
    </cfRule>
  </conditionalFormatting>
  <conditionalFormatting sqref="C86:C90">
    <cfRule type="expression" priority="169" dxfId="1" stopIfTrue="1">
      <formula>AND(COUNTIF($C$86:$C$90,C86)&gt;1,NOT(ISBLANK(C86)))</formula>
    </cfRule>
    <cfRule type="expression" priority="170" dxfId="1" stopIfTrue="1">
      <formula>AND(COUNTIF($C$86:$C$90,C86)&gt;1,NOT(ISBLANK(C86)))</formula>
    </cfRule>
    <cfRule type="expression" priority="171" dxfId="1" stopIfTrue="1">
      <formula>AND(COUNTIF($C$86:$C$90,C86)&gt;1,NOT(ISBLANK(C86)))</formula>
    </cfRule>
    <cfRule type="duplicateValues" priority="172" dxfId="2" stopIfTrue="1">
      <formula>AND(COUNTIF($C$86:$C$90,A1)&gt;1,NOT(ISBLANK(A1)))</formula>
    </cfRule>
    <cfRule type="duplicateValues" priority="173" dxfId="2">
      <formula>AND(COUNTIF($C$86:$C$90,A1)&gt;1,NOT(ISBLANK(A1)))</formula>
    </cfRule>
    <cfRule type="duplicateValues" priority="174" dxfId="2">
      <formula>AND(COUNTIF($C$86:$C$90,A1)&gt;1,NOT(ISBLANK(A1)))</formula>
    </cfRule>
    <cfRule type="duplicateValues" priority="175" dxfId="2" stopIfTrue="1">
      <formula>AND(COUNTIF($C$86:$C$90,A1)&gt;1,NOT(ISBLANK(A1)))</formula>
    </cfRule>
  </conditionalFormatting>
  <conditionalFormatting sqref="C91:C95">
    <cfRule type="expression" priority="162" dxfId="1" stopIfTrue="1">
      <formula>AND(COUNTIF($C$91:$C$95,C91)&gt;1,NOT(ISBLANK(C91)))</formula>
    </cfRule>
    <cfRule type="expression" priority="163" dxfId="1" stopIfTrue="1">
      <formula>AND(COUNTIF($C$91:$C$95,C91)&gt;1,NOT(ISBLANK(C91)))</formula>
    </cfRule>
    <cfRule type="expression" priority="164" dxfId="1" stopIfTrue="1">
      <formula>AND(COUNTIF($C$91:$C$95,C91)&gt;1,NOT(ISBLANK(C91)))</formula>
    </cfRule>
    <cfRule type="duplicateValues" priority="165" dxfId="2" stopIfTrue="1">
      <formula>AND(COUNTIF($C$91:$C$95,A1)&gt;1,NOT(ISBLANK(A1)))</formula>
    </cfRule>
    <cfRule type="duplicateValues" priority="166" dxfId="2">
      <formula>AND(COUNTIF($C$91:$C$95,A1)&gt;1,NOT(ISBLANK(A1)))</formula>
    </cfRule>
    <cfRule type="duplicateValues" priority="167" dxfId="2">
      <formula>AND(COUNTIF($C$91:$C$95,A1)&gt;1,NOT(ISBLANK(A1)))</formula>
    </cfRule>
    <cfRule type="duplicateValues" priority="168" dxfId="2" stopIfTrue="1">
      <formula>AND(COUNTIF($C$91:$C$95,A1)&gt;1,NOT(ISBLANK(A1)))</formula>
    </cfRule>
  </conditionalFormatting>
  <conditionalFormatting sqref="C96:C99">
    <cfRule type="expression" priority="155" dxfId="1" stopIfTrue="1">
      <formula>AND(COUNTIF($C$96:$C$99,C96)&gt;1,NOT(ISBLANK(C96)))</formula>
    </cfRule>
    <cfRule type="expression" priority="156" dxfId="1" stopIfTrue="1">
      <formula>AND(COUNTIF($C$96:$C$99,C96)&gt;1,NOT(ISBLANK(C96)))</formula>
    </cfRule>
    <cfRule type="expression" priority="157" dxfId="1" stopIfTrue="1">
      <formula>AND(COUNTIF($C$96:$C$99,C96)&gt;1,NOT(ISBLANK(C96)))</formula>
    </cfRule>
    <cfRule type="duplicateValues" priority="158" dxfId="2" stopIfTrue="1">
      <formula>AND(COUNTIF($C$96:$C$99,A1)&gt;1,NOT(ISBLANK(A1)))</formula>
    </cfRule>
    <cfRule type="duplicateValues" priority="159" dxfId="2">
      <formula>AND(COUNTIF($C$96:$C$99,A1)&gt;1,NOT(ISBLANK(A1)))</formula>
    </cfRule>
    <cfRule type="duplicateValues" priority="160" dxfId="2">
      <formula>AND(COUNTIF($C$96:$C$99,A1)&gt;1,NOT(ISBLANK(A1)))</formula>
    </cfRule>
    <cfRule type="duplicateValues" priority="161" dxfId="2" stopIfTrue="1">
      <formula>AND(COUNTIF($C$96:$C$99,A1)&gt;1,NOT(ISBLANK(A1)))</formula>
    </cfRule>
  </conditionalFormatting>
  <conditionalFormatting sqref="C101:C105">
    <cfRule type="expression" priority="141" dxfId="1" stopIfTrue="1">
      <formula>AND(COUNTIF($C$101:$C$105,C101)&gt;1,NOT(ISBLANK(C101)))</formula>
    </cfRule>
    <cfRule type="expression" priority="142" dxfId="1" stopIfTrue="1">
      <formula>AND(COUNTIF($C$101:$C$105,C101)&gt;1,NOT(ISBLANK(C101)))</formula>
    </cfRule>
    <cfRule type="expression" priority="143" dxfId="1" stopIfTrue="1">
      <formula>AND(COUNTIF($C$101:$C$105,C101)&gt;1,NOT(ISBLANK(C101)))</formula>
    </cfRule>
    <cfRule type="duplicateValues" priority="144" dxfId="2" stopIfTrue="1">
      <formula>AND(COUNTIF($C$101:$C$105,A1)&gt;1,NOT(ISBLANK(A1)))</formula>
    </cfRule>
    <cfRule type="duplicateValues" priority="145" dxfId="2">
      <formula>AND(COUNTIF($C$101:$C$105,A1)&gt;1,NOT(ISBLANK(A1)))</formula>
    </cfRule>
    <cfRule type="duplicateValues" priority="146" dxfId="2">
      <formula>AND(COUNTIF($C$101:$C$105,A1)&gt;1,NOT(ISBLANK(A1)))</formula>
    </cfRule>
    <cfRule type="duplicateValues" priority="147" dxfId="2" stopIfTrue="1">
      <formula>AND(COUNTIF($C$101:$C$105,A1)&gt;1,NOT(ISBLANK(A1)))</formula>
    </cfRule>
  </conditionalFormatting>
  <conditionalFormatting sqref="C106:C110">
    <cfRule type="expression" priority="134" dxfId="1" stopIfTrue="1">
      <formula>AND(COUNTIF($C$106:$C$110,C106)&gt;1,NOT(ISBLANK(C106)))</formula>
    </cfRule>
    <cfRule type="expression" priority="135" dxfId="1" stopIfTrue="1">
      <formula>AND(COUNTIF($C$106:$C$110,C106)&gt;1,NOT(ISBLANK(C106)))</formula>
    </cfRule>
    <cfRule type="expression" priority="136" dxfId="1" stopIfTrue="1">
      <formula>AND(COUNTIF($C$106:$C$110,C106)&gt;1,NOT(ISBLANK(C106)))</formula>
    </cfRule>
    <cfRule type="duplicateValues" priority="137" dxfId="2" stopIfTrue="1">
      <formula>AND(COUNTIF($C$106:$C$110,A1)&gt;1,NOT(ISBLANK(A1)))</formula>
    </cfRule>
    <cfRule type="duplicateValues" priority="138" dxfId="2">
      <formula>AND(COUNTIF($C$106:$C$110,A1)&gt;1,NOT(ISBLANK(A1)))</formula>
    </cfRule>
    <cfRule type="duplicateValues" priority="139" dxfId="2">
      <formula>AND(COUNTIF($C$106:$C$110,A1)&gt;1,NOT(ISBLANK(A1)))</formula>
    </cfRule>
    <cfRule type="duplicateValues" priority="140" dxfId="2" stopIfTrue="1">
      <formula>AND(COUNTIF($C$106:$C$110,A1)&gt;1,NOT(ISBLANK(A1)))</formula>
    </cfRule>
  </conditionalFormatting>
  <conditionalFormatting sqref="C111:C116">
    <cfRule type="expression" priority="127" dxfId="1" stopIfTrue="1">
      <formula>AND(COUNTIF($C$111:$C$116,C111)&gt;1,NOT(ISBLANK(C111)))</formula>
    </cfRule>
    <cfRule type="expression" priority="128" dxfId="1" stopIfTrue="1">
      <formula>AND(COUNTIF($C$111:$C$116,C111)&gt;1,NOT(ISBLANK(C111)))</formula>
    </cfRule>
    <cfRule type="expression" priority="129" dxfId="1" stopIfTrue="1">
      <formula>AND(COUNTIF($C$111:$C$116,C111)&gt;1,NOT(ISBLANK(C111)))</formula>
    </cfRule>
    <cfRule type="duplicateValues" priority="130" dxfId="2" stopIfTrue="1">
      <formula>AND(COUNTIF($C$111:$C$116,A1)&gt;1,NOT(ISBLANK(A1)))</formula>
    </cfRule>
    <cfRule type="duplicateValues" priority="131" dxfId="2">
      <formula>AND(COUNTIF($C$111:$C$116,A1)&gt;1,NOT(ISBLANK(A1)))</formula>
    </cfRule>
    <cfRule type="duplicateValues" priority="132" dxfId="2">
      <formula>AND(COUNTIF($C$111:$C$116,A1)&gt;1,NOT(ISBLANK(A1)))</formula>
    </cfRule>
    <cfRule type="duplicateValues" priority="133" dxfId="2" stopIfTrue="1">
      <formula>AND(COUNTIF($C$111:$C$116,A1)&gt;1,NOT(ISBLANK(A1)))</formula>
    </cfRule>
  </conditionalFormatting>
  <conditionalFormatting sqref="C117:C121">
    <cfRule type="expression" priority="120" dxfId="1" stopIfTrue="1">
      <formula>AND(COUNTIF($C$117:$C$121,C117)&gt;1,NOT(ISBLANK(C117)))</formula>
    </cfRule>
    <cfRule type="expression" priority="121" dxfId="1" stopIfTrue="1">
      <formula>AND(COUNTIF($C$117:$C$121,C117)&gt;1,NOT(ISBLANK(C117)))</formula>
    </cfRule>
    <cfRule type="expression" priority="122" dxfId="1" stopIfTrue="1">
      <formula>AND(COUNTIF($C$117:$C$121,C117)&gt;1,NOT(ISBLANK(C117)))</formula>
    </cfRule>
    <cfRule type="duplicateValues" priority="123" dxfId="2" stopIfTrue="1">
      <formula>AND(COUNTIF($C$117:$C$121,A1)&gt;1,NOT(ISBLANK(A1)))</formula>
    </cfRule>
    <cfRule type="duplicateValues" priority="124" dxfId="2">
      <formula>AND(COUNTIF($C$117:$C$121,A1)&gt;1,NOT(ISBLANK(A1)))</formula>
    </cfRule>
    <cfRule type="duplicateValues" priority="125" dxfId="2">
      <formula>AND(COUNTIF($C$117:$C$121,A1)&gt;1,NOT(ISBLANK(A1)))</formula>
    </cfRule>
    <cfRule type="duplicateValues" priority="126" dxfId="2" stopIfTrue="1">
      <formula>AND(COUNTIF($C$117:$C$121,A1)&gt;1,NOT(ISBLANK(A1)))</formula>
    </cfRule>
  </conditionalFormatting>
  <conditionalFormatting sqref="C125:C126">
    <cfRule type="expression" priority="99" dxfId="1" stopIfTrue="1">
      <formula>AND(COUNTIF($C$125:$C$126,C125)&gt;1,NOT(ISBLANK(C125)))</formula>
    </cfRule>
    <cfRule type="expression" priority="100" dxfId="1" stopIfTrue="1">
      <formula>AND(COUNTIF($C$125:$C$126,C125)&gt;1,NOT(ISBLANK(C125)))</formula>
    </cfRule>
    <cfRule type="expression" priority="101" dxfId="1" stopIfTrue="1">
      <formula>AND(COUNTIF($C$125:$C$126,C125)&gt;1,NOT(ISBLANK(C125)))</formula>
    </cfRule>
    <cfRule type="duplicateValues" priority="102" dxfId="2" stopIfTrue="1">
      <formula>AND(COUNTIF($C$125:$C$126,A1)&gt;1,NOT(ISBLANK(A1)))</formula>
    </cfRule>
    <cfRule type="duplicateValues" priority="103" dxfId="2">
      <formula>AND(COUNTIF($C$125:$C$126,A1)&gt;1,NOT(ISBLANK(A1)))</formula>
    </cfRule>
    <cfRule type="duplicateValues" priority="104" dxfId="2">
      <formula>AND(COUNTIF($C$125:$C$126,A1)&gt;1,NOT(ISBLANK(A1)))</formula>
    </cfRule>
    <cfRule type="duplicateValues" priority="105" dxfId="2" stopIfTrue="1">
      <formula>AND(COUNTIF($C$125:$C$126,A1)&gt;1,NOT(ISBLANK(A1)))</formula>
    </cfRule>
  </conditionalFormatting>
  <conditionalFormatting sqref="C13 C19">
    <cfRule type="expression" priority="83" dxfId="1" stopIfTrue="1">
      <formula>AND(COUNTIF($C$13,C13)+COUNTIF($C$19,C13)&gt;1,NOT(ISBLANK(C13)))</formula>
    </cfRule>
    <cfRule type="expression" priority="84" dxfId="1" stopIfTrue="1">
      <formula>AND(COUNTIF($C$13,C13)+COUNTIF($C$19,C13)&gt;1,NOT(ISBLANK(C13)))</formula>
    </cfRule>
  </conditionalFormatting>
  <conditionalFormatting sqref="C49:C51 C53">
    <cfRule type="expression" priority="247" dxfId="1" stopIfTrue="1">
      <formula>AND(COUNTIF($C$49:$C$51,C49)+COUNTIF($C$53,C49)&gt;1,NOT(ISBLANK(C49)))</formula>
    </cfRule>
    <cfRule type="expression" priority="248" dxfId="1" stopIfTrue="1">
      <formula>AND(COUNTIF($C$49:$C$51,C49)+COUNTIF($C$53,C49)&gt;1,NOT(ISBLANK(C49)))</formula>
    </cfRule>
  </conditionalFormatting>
  <conditionalFormatting sqref="C54:C56 C58">
    <cfRule type="expression" priority="234" dxfId="1" stopIfTrue="1">
      <formula>AND(COUNTIF($C$54:$C$56,C54)+COUNTIF($C$58,C54)&gt;1,NOT(ISBLANK(C54)))</formula>
    </cfRule>
    <cfRule type="expression" priority="235" dxfId="1" stopIfTrue="1">
      <formula>AND(COUNTIF($C$54:$C$56,C54)+COUNTIF($C$58,C54)&gt;1,NOT(ISBLANK(C54)))</formula>
    </cfRule>
    <cfRule type="expression" priority="236" dxfId="1" stopIfTrue="1">
      <formula>AND(COUNTIF($C$54:$C$56,C54)+COUNTIF($C$58,C54)&gt;1,NOT(ISBLANK(C54)))</formula>
    </cfRule>
    <cfRule type="duplicateValues" priority="237" dxfId="2" stopIfTrue="1">
      <formula>AND(COUNTIF($C$54:$C$56,A1)+COUNTIF($C$58,A1)&gt;1,NOT(ISBLANK(A1)))</formula>
    </cfRule>
    <cfRule type="duplicateValues" priority="238" dxfId="2">
      <formula>AND(COUNTIF($C$54:$C$56,A1)+COUNTIF($C$58,A1)&gt;1,NOT(ISBLANK(A1)))</formula>
    </cfRule>
    <cfRule type="duplicateValues" priority="239" dxfId="2">
      <formula>AND(COUNTIF($C$54:$C$56,A1)+COUNTIF($C$58,A1)&gt;1,NOT(ISBLANK(A1)))</formula>
    </cfRule>
    <cfRule type="duplicateValues" priority="240" dxfId="2" stopIfTrue="1">
      <formula>AND(COUNTIF($C$54:$C$56,A1)+COUNTIF($C$58,A1)&gt;1,NOT(ISBLANK(A1)))</formula>
    </cfRule>
  </conditionalFormatting>
  <printOptions/>
  <pageMargins left="0" right="0" top="0.7513888888888889" bottom="0.7513888888888889" header="0.2986111111111111" footer="0.2986111111111111"/>
  <pageSetup horizontalDpi="600" verticalDpi="600" orientation="portrait" paperSize="9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admin-o1</dc:creator>
  <cp:keywords/>
  <dc:description/>
  <cp:lastModifiedBy>何</cp:lastModifiedBy>
  <cp:lastPrinted>2022-01-28T09:52:04Z</cp:lastPrinted>
  <dcterms:created xsi:type="dcterms:W3CDTF">2021-01-28T08:53:18Z</dcterms:created>
  <dcterms:modified xsi:type="dcterms:W3CDTF">2022-07-21T09:16:15Z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05611A9D23C1403888069D484321C5F6</vt:lpwstr>
  </property>
  <property fmtid="{D5CDD505-2E9C-101B-9397-08002B2CF9AE}" pid="5" name="KSOReadingLayo">
    <vt:bool>true</vt:bool>
  </property>
</Properties>
</file>